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ternational Program\Director\Faculty-led\Docs and Application Forms\Budget\2019-2020\"/>
    </mc:Choice>
  </mc:AlternateContent>
  <bookViews>
    <workbookView xWindow="0" yWindow="0" windowWidth="25380" windowHeight="11268"/>
  </bookViews>
  <sheets>
    <sheet name="Sheet1" sheetId="1" r:id="rId1"/>
  </sheets>
  <definedNames>
    <definedName name="minenroll">Sheet1!$C$18</definedName>
    <definedName name="_xlnm.Print_Area" localSheetId="0">Sheet1!$A$1:$E$108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0" i="1"/>
  <c r="E55" i="1"/>
  <c r="C21" i="1"/>
  <c r="D21" i="1"/>
  <c r="C22" i="1"/>
  <c r="D22" i="1"/>
  <c r="C23" i="1"/>
  <c r="D23" i="1"/>
  <c r="C24" i="1"/>
  <c r="D24" i="1"/>
  <c r="D27" i="1"/>
  <c r="D28" i="1"/>
  <c r="D29" i="1"/>
  <c r="D30" i="1"/>
  <c r="D34" i="1"/>
  <c r="D35" i="1"/>
  <c r="D36" i="1"/>
  <c r="D38" i="1"/>
  <c r="D39" i="1"/>
  <c r="D41" i="1"/>
  <c r="D43" i="1"/>
  <c r="D44" i="1"/>
  <c r="D47" i="1"/>
  <c r="D48" i="1"/>
  <c r="D50" i="1"/>
  <c r="D52" i="1"/>
  <c r="D53" i="1"/>
  <c r="D56" i="1"/>
  <c r="D57" i="1"/>
  <c r="D60" i="1"/>
  <c r="D61" i="1"/>
  <c r="D63" i="1"/>
  <c r="D64" i="1"/>
  <c r="D66" i="1"/>
  <c r="D68" i="1"/>
  <c r="D70" i="1"/>
  <c r="D71" i="1"/>
  <c r="D75" i="1"/>
  <c r="D76" i="1"/>
  <c r="D77" i="1"/>
  <c r="D78" i="1"/>
  <c r="D79" i="1"/>
  <c r="D80" i="1"/>
  <c r="D81" i="1"/>
  <c r="D85" i="1"/>
  <c r="D87" i="1"/>
  <c r="D88" i="1"/>
  <c r="D89" i="1"/>
  <c r="D90" i="1"/>
  <c r="D93" i="1"/>
  <c r="D98" i="1"/>
  <c r="D108" i="1"/>
</calcChain>
</file>

<file path=xl/sharedStrings.xml><?xml version="1.0" encoding="utf-8"?>
<sst xmlns="http://schemas.openxmlformats.org/spreadsheetml/2006/main" count="126" uniqueCount="117">
  <si>
    <t>Term</t>
  </si>
  <si>
    <t>Exchange rate used for budget calculations:</t>
  </si>
  <si>
    <t>USD – United States Dollar</t>
  </si>
  <si>
    <t>= 1 USD</t>
  </si>
  <si>
    <t>Minimum</t>
  </si>
  <si>
    <t>Maximum</t>
  </si>
  <si>
    <t>Optimum</t>
  </si>
  <si>
    <t>BUDGET ITEMS</t>
  </si>
  <si>
    <t>Cost</t>
  </si>
  <si>
    <t>Cost per student</t>
  </si>
  <si>
    <t>Explanation</t>
  </si>
  <si>
    <t>AIRFARE</t>
  </si>
  <si>
    <t>Student transportation – Air</t>
  </si>
  <si>
    <t>IN-COUNTRY TRANSPORTATION</t>
  </si>
  <si>
    <t>Other (please specify)</t>
  </si>
  <si>
    <t>LODGING</t>
  </si>
  <si>
    <t>Student – lodging</t>
  </si>
  <si>
    <t>MEALS</t>
  </si>
  <si>
    <t>Student – meals (breakfast/lunch/dinner – please specify)</t>
  </si>
  <si>
    <t>TRAVEL PACKAGE</t>
  </si>
  <si>
    <t>Student Travel Package</t>
  </si>
  <si>
    <t>NUMBER OF DAYS:</t>
  </si>
  <si>
    <t>($1.45 per day)</t>
  </si>
  <si>
    <t>Student – insurance (Cost $1.45/day + 1 day)</t>
  </si>
  <si>
    <t>RENTALS</t>
  </si>
  <si>
    <t>Equipment rental</t>
  </si>
  <si>
    <t>Classroom rental</t>
  </si>
  <si>
    <t>ACADEMIC/CULTURAL SUPPORT</t>
  </si>
  <si>
    <t>Student Events – tickets/admissions</t>
  </si>
  <si>
    <t>Textbooks</t>
  </si>
  <si>
    <t>Guides</t>
  </si>
  <si>
    <t>Local arrangements personnel</t>
  </si>
  <si>
    <t>FEES</t>
  </si>
  <si>
    <t>OTHER</t>
  </si>
  <si>
    <t>Publicity</t>
  </si>
  <si>
    <t>Pre-departure telephone/fax/postage/copies</t>
  </si>
  <si>
    <t>On-site cell or satellite phone coverage</t>
  </si>
  <si>
    <t>Other program expenses (please specify)</t>
  </si>
  <si>
    <t>Compensation for services provided by students</t>
  </si>
  <si>
    <t>PROGRAM COST OFFSETS OR SUBSIDIES</t>
  </si>
  <si>
    <t>TOTAL COST</t>
  </si>
  <si>
    <t>Example contingency fund of 5%</t>
  </si>
  <si>
    <t>Example contingency fund of 10%</t>
  </si>
  <si>
    <t xml:space="preserve">Airfare (estimate) if not included in program cost    </t>
  </si>
  <si>
    <t>Spending money (estimate)</t>
  </si>
  <si>
    <t>Meals not included in program cost (estimate)</t>
  </si>
  <si>
    <t>Health/Wellness check, vaccinations, etc.</t>
  </si>
  <si>
    <t>Visa cost (US citizens only, intl students must research fees)</t>
  </si>
  <si>
    <t>Hotel (faculty, only for early morning departure/late night return flights)</t>
  </si>
  <si>
    <t>Airport parking (maximum $7/day for long-term)</t>
  </si>
  <si>
    <t>Cost offset per student (e.g., grant, department funds, outside donor)</t>
  </si>
  <si>
    <t>Cost offset per program (e.g., grant, department funds, outside donor)</t>
  </si>
  <si>
    <t>Contingency Fund (covers emergencies, currency fluctuations)</t>
  </si>
  <si>
    <t>Visa cost (if students are responsible for obtaining visas)</t>
  </si>
  <si>
    <t>Rate/CH</t>
  </si>
  <si>
    <t>IPS Administrative Fee</t>
  </si>
  <si>
    <t>TOTAL PROGRAM COST PER STUDENT</t>
  </si>
  <si>
    <t>Guest lectures/honoraria/teaching services by non-WCU personnel</t>
  </si>
  <si>
    <t>Personal car (roundtrip mileage to airport)</t>
  </si>
  <si>
    <t>Alternate airport transportation (e.g., WCU vehicle)</t>
  </si>
  <si>
    <t>TOTAL PROGRAM COST TO BE INVOICED BY ONE STOP</t>
  </si>
  <si>
    <t xml:space="preserve">25% fringe added </t>
  </si>
  <si>
    <t>Student baggage fee</t>
  </si>
  <si>
    <t>Passport</t>
  </si>
  <si>
    <t>SCH teaching</t>
  </si>
  <si>
    <t>Fill in all orange cells below. Green cells will auto-calculate per-student costs based upon the minimum number of students.</t>
  </si>
  <si>
    <t>Number days:</t>
  </si>
  <si>
    <t>Number nights:</t>
  </si>
  <si>
    <t>Round trip local mileage:</t>
  </si>
  <si>
    <t>Group meal(s)</t>
  </si>
  <si>
    <t>Educational supplies - student</t>
  </si>
  <si>
    <t>Educational supplies - faculty</t>
  </si>
  <si>
    <t>Student transportation – Public Transportation</t>
  </si>
  <si>
    <t>Program Group transportation</t>
  </si>
  <si>
    <t>Student transportation – other</t>
  </si>
  <si>
    <t>ADVERTISED COST, Financial Aid Eligible</t>
  </si>
  <si>
    <t xml:space="preserve">Faculty-led Course Number and Name </t>
  </si>
  <si>
    <t>Course Destination(s)</t>
  </si>
  <si>
    <t>Lead Instructor Name</t>
  </si>
  <si>
    <t>Secondary Instructor Name</t>
  </si>
  <si>
    <t>Additional Instructor(s) Name(s)</t>
  </si>
  <si>
    <t>Stipend 1: Leading Instructor</t>
  </si>
  <si>
    <t>Stipend 1 Fringe Benefits</t>
  </si>
  <si>
    <t xml:space="preserve">Stipend 2: Secondary Instructor </t>
  </si>
  <si>
    <t>Stipend 2 Fringe Benefits</t>
  </si>
  <si>
    <t>Leading Instructor Public Transportation</t>
  </si>
  <si>
    <t>Secondary Instructor (s) Public Trans. (multiply by # of secondary instructors)</t>
  </si>
  <si>
    <t>Leading Instructor transportation – other</t>
  </si>
  <si>
    <t>Secondary Instructor(s) transportation – other (multiply by # of secondary instructors)</t>
  </si>
  <si>
    <t>Leading Instructor – lodging</t>
  </si>
  <si>
    <t>Secondary Instructor(s) – lodging (multiply by # of secondary instructors)</t>
  </si>
  <si>
    <t>Leading Instructor – meals or per diem up to $41.00/day</t>
  </si>
  <si>
    <t>Secondary Instructor(s)  – meals or per diem up to $41.00/day</t>
  </si>
  <si>
    <t>Leading Instructor Travel Package</t>
  </si>
  <si>
    <t>Secondary Instructor(s) Travel Package (multiply by # of secondary instructors)</t>
  </si>
  <si>
    <t>Leading Instructor– insurance (Cost $1.45/day + 1 day)</t>
  </si>
  <si>
    <t>Secondary Instructor(s)  – insurance (Cost $1.45/day + 1 day)</t>
  </si>
  <si>
    <t>Start date</t>
  </si>
  <si>
    <t>Number of associate leaders (not including Lead)</t>
  </si>
  <si>
    <t>End date</t>
  </si>
  <si>
    <t>Credit hour(s)</t>
  </si>
  <si>
    <t>STIPEND (Optional)</t>
  </si>
  <si>
    <t>Assistant P. $1000/CH; Associate P. $1125/CH; Full P. $1250/CH; Fixed Term-Master Degree $900/CH; Terminal Degree $1000/CH</t>
  </si>
  <si>
    <t>Leading Instructor transportation – Air</t>
  </si>
  <si>
    <t>Leading Instructor baggage fee</t>
  </si>
  <si>
    <t>Secondary Instructor(s) transportation – Air (multiply by # of secondary instructors)</t>
  </si>
  <si>
    <t>Leading Instructor Events – tickets/admissions</t>
  </si>
  <si>
    <t>Secondary Instructor(s)Events – tickets/admissions (multiply by # of Sec. Instr.)</t>
  </si>
  <si>
    <t xml:space="preserve">ITEMS NOT INVOICED BY ONE STOP (Student Responsibility) </t>
  </si>
  <si>
    <t xml:space="preserve">$100 recommended </t>
  </si>
  <si>
    <t>Secondary Instructor(s) baggage fee</t>
  </si>
  <si>
    <t xml:space="preserve">$200; $50 if the trip is organized by a 3rd party provider; $50 for all StudyUSA faculty-led courses </t>
  </si>
  <si>
    <t>Mileage reimbursement (per policy)</t>
  </si>
  <si>
    <t>INTERNATIONAL MEDICAL INSURANCE</t>
  </si>
  <si>
    <t xml:space="preserve">Travel Cancellation/Travel Disruption Insurance </t>
  </si>
  <si>
    <t>Optional but highly recommended. Information only: https://www.insuremytrip.com; https://mvp.travelguard.com</t>
  </si>
  <si>
    <t>Student Target Enrollments (with 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</si>
</sst>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4" borderId="4" xfId="0" applyFill="1" applyBorder="1" applyAlignment="1">
      <alignment horizontal="center"/>
    </xf>
    <xf numFmtId="164" fontId="0" fillId="0" borderId="0" xfId="0" applyNumberFormat="1" applyProtection="1"/>
    <xf numFmtId="164" fontId="0" fillId="5" borderId="0" xfId="0" applyNumberFormat="1" applyFill="1" applyProtection="1"/>
    <xf numFmtId="0" fontId="0" fillId="0" borderId="0" xfId="0" applyProtection="1">
      <protection locked="0"/>
    </xf>
    <xf numFmtId="14" fontId="0" fillId="4" borderId="4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3" borderId="0" xfId="0" applyFon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64" fontId="0" fillId="4" borderId="4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164" fontId="0" fillId="5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164" fontId="0" fillId="3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0" fontId="4" fillId="5" borderId="1" xfId="0" applyFont="1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0" fontId="4" fillId="5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164" fontId="0" fillId="4" borderId="6" xfId="0" applyNumberFormat="1" applyFill="1" applyBorder="1" applyProtection="1">
      <protection locked="0"/>
    </xf>
    <xf numFmtId="164" fontId="0" fillId="3" borderId="0" xfId="0" applyNumberFormat="1" applyFill="1" applyProtection="1"/>
    <xf numFmtId="164" fontId="4" fillId="5" borderId="13" xfId="0" applyNumberFormat="1" applyFont="1" applyFill="1" applyBorder="1" applyProtection="1"/>
    <xf numFmtId="0" fontId="2" fillId="0" borderId="0" xfId="0" applyFont="1" applyAlignment="1" applyProtection="1">
      <alignment horizontal="right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0" fillId="4" borderId="4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3" borderId="4" xfId="0" applyFill="1" applyBorder="1" applyAlignment="1" applyProtection="1">
      <alignment horizontal="left"/>
      <protection locked="0"/>
    </xf>
    <xf numFmtId="164" fontId="4" fillId="5" borderId="4" xfId="0" applyNumberFormat="1" applyFont="1" applyFill="1" applyBorder="1" applyProtection="1"/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7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164" fontId="2" fillId="3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4" borderId="0" xfId="0" applyFill="1" applyProtection="1"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tabSelected="1" topLeftCell="A94" zoomScaleNormal="100" workbookViewId="0">
      <selection activeCell="E30" sqref="E30"/>
    </sheetView>
  </sheetViews>
  <sheetFormatPr defaultColWidth="9.109375" defaultRowHeight="14.4" x14ac:dyDescent="0.3"/>
  <cols>
    <col min="1" max="1" width="61.44140625" style="4" customWidth="1"/>
    <col min="2" max="2" width="9.109375" style="4"/>
    <col min="3" max="3" width="10.109375" style="4" bestFit="1" customWidth="1"/>
    <col min="4" max="4" width="15.6640625" style="4" customWidth="1"/>
    <col min="5" max="5" width="45.6640625" style="4" customWidth="1"/>
    <col min="6" max="16384" width="9.109375" style="4"/>
  </cols>
  <sheetData>
    <row r="1" spans="1:13" ht="15" thickBot="1" x14ac:dyDescent="0.35">
      <c r="A1" s="29" t="s">
        <v>76</v>
      </c>
      <c r="B1" s="48"/>
      <c r="C1" s="49"/>
      <c r="D1" s="49"/>
      <c r="E1" s="50"/>
    </row>
    <row r="2" spans="1:13" x14ac:dyDescent="0.3">
      <c r="A2" s="29" t="s">
        <v>77</v>
      </c>
      <c r="B2" s="42"/>
      <c r="C2" s="43"/>
      <c r="D2" s="43"/>
      <c r="E2" s="44"/>
    </row>
    <row r="3" spans="1:13" ht="15" thickBot="1" x14ac:dyDescent="0.35">
      <c r="A3" s="29"/>
      <c r="B3" s="45"/>
      <c r="C3" s="46"/>
      <c r="D3" s="46"/>
      <c r="E3" s="47"/>
    </row>
    <row r="4" spans="1:13" ht="15" thickBot="1" x14ac:dyDescent="0.35">
      <c r="A4" s="29"/>
      <c r="B4" s="32"/>
      <c r="C4" s="32"/>
      <c r="D4" s="32"/>
      <c r="E4" s="34" t="s">
        <v>64</v>
      </c>
    </row>
    <row r="5" spans="1:13" ht="15" thickBot="1" x14ac:dyDescent="0.35">
      <c r="A5" s="29" t="s">
        <v>78</v>
      </c>
      <c r="B5" s="51"/>
      <c r="C5" s="52"/>
      <c r="D5" s="53"/>
      <c r="E5" s="31"/>
    </row>
    <row r="6" spans="1:13" ht="15" thickBot="1" x14ac:dyDescent="0.35">
      <c r="A6" s="29" t="s">
        <v>79</v>
      </c>
      <c r="B6" s="58"/>
      <c r="C6" s="59"/>
      <c r="D6" s="60"/>
      <c r="E6" s="30"/>
    </row>
    <row r="7" spans="1:13" ht="15" thickBot="1" x14ac:dyDescent="0.35">
      <c r="A7" s="29" t="s">
        <v>80</v>
      </c>
      <c r="B7" s="61"/>
      <c r="C7" s="62"/>
      <c r="D7" s="63"/>
      <c r="E7" s="33"/>
    </row>
    <row r="8" spans="1:13" ht="15" thickBot="1" x14ac:dyDescent="0.35">
      <c r="A8" s="29"/>
      <c r="B8" s="61"/>
      <c r="C8" s="62"/>
      <c r="D8" s="63"/>
      <c r="E8" s="36"/>
    </row>
    <row r="9" spans="1:13" ht="15" thickBot="1" x14ac:dyDescent="0.35">
      <c r="A9" s="55" t="s">
        <v>97</v>
      </c>
      <c r="B9" s="55"/>
      <c r="C9" s="55"/>
      <c r="D9" s="5"/>
      <c r="E9" s="37" t="s">
        <v>66</v>
      </c>
      <c r="F9" s="35"/>
      <c r="G9" s="35"/>
      <c r="H9" s="35"/>
      <c r="I9" s="35"/>
      <c r="J9" s="35"/>
      <c r="K9" s="35"/>
      <c r="L9" s="35"/>
      <c r="M9" s="35"/>
    </row>
    <row r="10" spans="1:13" ht="15" thickBot="1" x14ac:dyDescent="0.35">
      <c r="A10" s="55" t="s">
        <v>99</v>
      </c>
      <c r="B10" s="55"/>
      <c r="C10" s="55"/>
      <c r="D10" s="5"/>
      <c r="E10" s="1">
        <f>IF(OR(ISBLANK(D9),ISBLANK(D10)),0,1+D10-D9)</f>
        <v>0</v>
      </c>
    </row>
    <row r="11" spans="1:13" ht="15" thickBot="1" x14ac:dyDescent="0.35">
      <c r="A11" s="55" t="s">
        <v>98</v>
      </c>
      <c r="B11" s="55"/>
      <c r="C11" s="55"/>
      <c r="D11" s="6"/>
      <c r="E11" s="37" t="s">
        <v>67</v>
      </c>
    </row>
    <row r="12" spans="1:13" ht="15" thickBot="1" x14ac:dyDescent="0.35">
      <c r="A12" s="55" t="s">
        <v>0</v>
      </c>
      <c r="B12" s="55"/>
      <c r="C12" s="55"/>
      <c r="D12" s="6"/>
      <c r="E12" s="1">
        <f>IF(OR(ISBLANK(D9),ISBLANK(D10)),0,D10-D9)</f>
        <v>0</v>
      </c>
    </row>
    <row r="13" spans="1:13" ht="15" thickBot="1" x14ac:dyDescent="0.35">
      <c r="A13" s="55" t="s">
        <v>100</v>
      </c>
      <c r="B13" s="55"/>
      <c r="C13" s="55"/>
      <c r="D13" s="6"/>
      <c r="E13" s="9" t="s">
        <v>68</v>
      </c>
    </row>
    <row r="14" spans="1:13" ht="15" thickBot="1" x14ac:dyDescent="0.35">
      <c r="A14" s="56"/>
      <c r="B14" s="56"/>
      <c r="C14" s="56"/>
      <c r="D14" s="39"/>
      <c r="E14" s="38"/>
    </row>
    <row r="15" spans="1:13" ht="15" thickBot="1" x14ac:dyDescent="0.35">
      <c r="A15" s="7" t="s">
        <v>1</v>
      </c>
      <c r="B15" s="6">
        <v>1</v>
      </c>
      <c r="C15" s="57" t="s">
        <v>2</v>
      </c>
      <c r="D15" s="57"/>
      <c r="E15" s="4" t="s">
        <v>3</v>
      </c>
    </row>
    <row r="16" spans="1:13" x14ac:dyDescent="0.3">
      <c r="A16" s="8" t="s">
        <v>65</v>
      </c>
    </row>
    <row r="17" spans="1:6" ht="15" thickBot="1" x14ac:dyDescent="0.35">
      <c r="C17" s="9" t="s">
        <v>4</v>
      </c>
      <c r="D17" s="9" t="s">
        <v>5</v>
      </c>
      <c r="E17" s="9" t="s">
        <v>6</v>
      </c>
    </row>
    <row r="18" spans="1:6" ht="15" thickBot="1" x14ac:dyDescent="0.35">
      <c r="A18" s="55" t="s">
        <v>116</v>
      </c>
      <c r="B18" s="55"/>
      <c r="C18" s="6">
        <v>5</v>
      </c>
      <c r="D18" s="6">
        <v>10</v>
      </c>
      <c r="E18" s="6"/>
    </row>
    <row r="19" spans="1:6" s="12" customFormat="1" ht="15" thickBot="1" x14ac:dyDescent="0.35">
      <c r="A19" s="10" t="s">
        <v>7</v>
      </c>
      <c r="B19" s="10"/>
      <c r="C19" s="11" t="s">
        <v>8</v>
      </c>
      <c r="D19" s="11" t="s">
        <v>9</v>
      </c>
      <c r="E19" s="11" t="s">
        <v>10</v>
      </c>
    </row>
    <row r="20" spans="1:6" ht="15.6" thickTop="1" thickBot="1" x14ac:dyDescent="0.35">
      <c r="A20" s="13" t="s">
        <v>101</v>
      </c>
      <c r="B20" s="13" t="s">
        <v>54</v>
      </c>
      <c r="C20" s="14"/>
      <c r="D20" s="14"/>
      <c r="E20" s="14"/>
    </row>
    <row r="21" spans="1:6" ht="15" thickBot="1" x14ac:dyDescent="0.35">
      <c r="A21" s="4" t="s">
        <v>81</v>
      </c>
      <c r="B21" s="15"/>
      <c r="C21" s="2">
        <f>B21*E5</f>
        <v>0</v>
      </c>
      <c r="D21" s="3">
        <f>C21/minenroll</f>
        <v>0</v>
      </c>
      <c r="E21" s="4" t="s">
        <v>102</v>
      </c>
    </row>
    <row r="22" spans="1:6" ht="15" thickBot="1" x14ac:dyDescent="0.35">
      <c r="A22" s="4" t="s">
        <v>82</v>
      </c>
      <c r="B22" s="18"/>
      <c r="C22" s="2">
        <f>C21*0.25</f>
        <v>0</v>
      </c>
      <c r="D22" s="3">
        <f>C22/minenroll</f>
        <v>0</v>
      </c>
      <c r="E22" s="4" t="s">
        <v>61</v>
      </c>
      <c r="F22" s="16"/>
    </row>
    <row r="23" spans="1:6" ht="15" thickBot="1" x14ac:dyDescent="0.35">
      <c r="A23" s="4" t="s">
        <v>83</v>
      </c>
      <c r="B23" s="15"/>
      <c r="C23" s="2">
        <f>B23*E6</f>
        <v>0</v>
      </c>
      <c r="D23" s="3">
        <f>C23/minenroll</f>
        <v>0</v>
      </c>
    </row>
    <row r="24" spans="1:6" x14ac:dyDescent="0.3">
      <c r="A24" s="4" t="s">
        <v>84</v>
      </c>
      <c r="B24" s="18"/>
      <c r="C24" s="2">
        <f>0.25*C23</f>
        <v>0</v>
      </c>
      <c r="D24" s="3">
        <f>C24/minenroll</f>
        <v>0</v>
      </c>
      <c r="E24" s="4" t="s">
        <v>61</v>
      </c>
      <c r="F24" s="16"/>
    </row>
    <row r="25" spans="1:6" x14ac:dyDescent="0.3">
      <c r="D25" s="16"/>
    </row>
    <row r="26" spans="1:6" ht="15" thickBot="1" x14ac:dyDescent="0.35">
      <c r="A26" s="13" t="s">
        <v>11</v>
      </c>
      <c r="B26" s="19"/>
      <c r="C26" s="19"/>
      <c r="D26" s="20"/>
      <c r="E26" s="19"/>
    </row>
    <row r="27" spans="1:6" ht="15" thickBot="1" x14ac:dyDescent="0.35">
      <c r="A27" s="4" t="s">
        <v>103</v>
      </c>
      <c r="B27" s="16"/>
      <c r="C27" s="15"/>
      <c r="D27" s="3">
        <f>C27/minenroll</f>
        <v>0</v>
      </c>
    </row>
    <row r="28" spans="1:6" ht="15" thickBot="1" x14ac:dyDescent="0.35">
      <c r="A28" s="4" t="s">
        <v>104</v>
      </c>
      <c r="B28" s="16"/>
      <c r="C28" s="15"/>
      <c r="D28" s="3">
        <f>C28/minenroll</f>
        <v>0</v>
      </c>
    </row>
    <row r="29" spans="1:6" ht="15" thickBot="1" x14ac:dyDescent="0.35">
      <c r="A29" s="4" t="s">
        <v>105</v>
      </c>
      <c r="B29" s="16"/>
      <c r="C29" s="15"/>
      <c r="D29" s="3">
        <f>C29/minenroll</f>
        <v>0</v>
      </c>
    </row>
    <row r="30" spans="1:6" ht="15" thickBot="1" x14ac:dyDescent="0.35">
      <c r="A30" s="4" t="s">
        <v>110</v>
      </c>
      <c r="B30" s="16"/>
      <c r="C30" s="15"/>
      <c r="D30" s="3">
        <f>C30/minenroll</f>
        <v>0</v>
      </c>
    </row>
    <row r="31" spans="1:6" ht="15" thickBot="1" x14ac:dyDescent="0.35">
      <c r="A31" s="4" t="s">
        <v>12</v>
      </c>
      <c r="B31" s="16"/>
      <c r="C31" s="21"/>
      <c r="D31" s="15"/>
    </row>
    <row r="32" spans="1:6" ht="15" thickBot="1" x14ac:dyDescent="0.35">
      <c r="A32" s="4" t="s">
        <v>62</v>
      </c>
      <c r="B32" s="16"/>
      <c r="C32" s="21"/>
      <c r="D32" s="15"/>
    </row>
    <row r="33" spans="1:5" ht="15" thickBot="1" x14ac:dyDescent="0.35">
      <c r="A33" s="13" t="s">
        <v>13</v>
      </c>
      <c r="B33" s="20"/>
      <c r="C33" s="20"/>
      <c r="D33" s="20"/>
      <c r="E33" s="19"/>
    </row>
    <row r="34" spans="1:5" ht="15" thickBot="1" x14ac:dyDescent="0.35">
      <c r="A34" s="4" t="s">
        <v>73</v>
      </c>
      <c r="B34" s="16"/>
      <c r="C34" s="15"/>
      <c r="D34" s="3">
        <f>C34/minenroll</f>
        <v>0</v>
      </c>
    </row>
    <row r="35" spans="1:5" ht="15" thickBot="1" x14ac:dyDescent="0.35">
      <c r="A35" s="4" t="s">
        <v>85</v>
      </c>
      <c r="B35" s="16"/>
      <c r="C35" s="15"/>
      <c r="D35" s="3">
        <f>C35/minenroll</f>
        <v>0</v>
      </c>
    </row>
    <row r="36" spans="1:5" ht="15" thickBot="1" x14ac:dyDescent="0.35">
      <c r="A36" s="4" t="s">
        <v>86</v>
      </c>
      <c r="B36" s="16"/>
      <c r="C36" s="15"/>
      <c r="D36" s="3">
        <f>C36/minenroll</f>
        <v>0</v>
      </c>
    </row>
    <row r="37" spans="1:5" ht="15" thickBot="1" x14ac:dyDescent="0.35">
      <c r="A37" s="4" t="s">
        <v>72</v>
      </c>
      <c r="B37" s="16"/>
      <c r="C37" s="21"/>
      <c r="D37" s="15"/>
    </row>
    <row r="38" spans="1:5" ht="15" thickBot="1" x14ac:dyDescent="0.35">
      <c r="A38" s="4" t="s">
        <v>87</v>
      </c>
      <c r="B38" s="16"/>
      <c r="C38" s="15"/>
      <c r="D38" s="3">
        <f>C38/minenroll</f>
        <v>0</v>
      </c>
    </row>
    <row r="39" spans="1:5" ht="15" thickBot="1" x14ac:dyDescent="0.35">
      <c r="A39" s="4" t="s">
        <v>88</v>
      </c>
      <c r="B39" s="16"/>
      <c r="C39" s="15"/>
      <c r="D39" s="3">
        <f>C39/minenroll</f>
        <v>0</v>
      </c>
    </row>
    <row r="40" spans="1:5" ht="15" thickBot="1" x14ac:dyDescent="0.35">
      <c r="A40" s="4" t="s">
        <v>74</v>
      </c>
      <c r="B40" s="16"/>
      <c r="C40" s="21"/>
      <c r="D40" s="15"/>
    </row>
    <row r="41" spans="1:5" ht="15" thickBot="1" x14ac:dyDescent="0.35">
      <c r="A41" s="4" t="s">
        <v>14</v>
      </c>
      <c r="B41" s="16"/>
      <c r="C41" s="15"/>
      <c r="D41" s="3">
        <f>C41/minenroll</f>
        <v>0</v>
      </c>
    </row>
    <row r="42" spans="1:5" ht="15" thickBot="1" x14ac:dyDescent="0.35">
      <c r="A42" s="13" t="s">
        <v>15</v>
      </c>
      <c r="B42" s="20"/>
      <c r="C42" s="20"/>
      <c r="D42" s="27"/>
      <c r="E42" s="19"/>
    </row>
    <row r="43" spans="1:5" ht="15" thickBot="1" x14ac:dyDescent="0.35">
      <c r="A43" s="4" t="s">
        <v>89</v>
      </c>
      <c r="B43" s="16"/>
      <c r="C43" s="15"/>
      <c r="D43" s="3">
        <f>C43/minenroll</f>
        <v>0</v>
      </c>
    </row>
    <row r="44" spans="1:5" ht="15" thickBot="1" x14ac:dyDescent="0.35">
      <c r="A44" s="4" t="s">
        <v>90</v>
      </c>
      <c r="B44" s="16"/>
      <c r="C44" s="15"/>
      <c r="D44" s="3">
        <f>C44/minenroll</f>
        <v>0</v>
      </c>
    </row>
    <row r="45" spans="1:5" ht="15" thickBot="1" x14ac:dyDescent="0.35">
      <c r="A45" s="4" t="s">
        <v>16</v>
      </c>
      <c r="B45" s="16"/>
      <c r="C45" s="21"/>
      <c r="D45" s="15"/>
    </row>
    <row r="46" spans="1:5" ht="15" thickBot="1" x14ac:dyDescent="0.35">
      <c r="A46" s="13" t="s">
        <v>17</v>
      </c>
      <c r="B46" s="20"/>
      <c r="C46" s="20"/>
      <c r="D46" s="20"/>
      <c r="E46" s="19"/>
    </row>
    <row r="47" spans="1:5" ht="15" thickBot="1" x14ac:dyDescent="0.35">
      <c r="A47" s="4" t="s">
        <v>91</v>
      </c>
      <c r="B47" s="16"/>
      <c r="C47" s="15"/>
      <c r="D47" s="3">
        <f>C47/minenroll</f>
        <v>0</v>
      </c>
    </row>
    <row r="48" spans="1:5" ht="15" thickBot="1" x14ac:dyDescent="0.35">
      <c r="A48" s="4" t="s">
        <v>92</v>
      </c>
      <c r="B48" s="16"/>
      <c r="C48" s="15"/>
      <c r="D48" s="3">
        <f>C48/minenroll</f>
        <v>0</v>
      </c>
    </row>
    <row r="49" spans="1:5" ht="15" thickBot="1" x14ac:dyDescent="0.35">
      <c r="A49" s="4" t="s">
        <v>18</v>
      </c>
      <c r="B49" s="16"/>
      <c r="C49" s="21"/>
      <c r="D49" s="15"/>
    </row>
    <row r="50" spans="1:5" ht="15" thickBot="1" x14ac:dyDescent="0.35">
      <c r="A50" s="4" t="s">
        <v>69</v>
      </c>
      <c r="B50" s="16"/>
      <c r="C50" s="15"/>
      <c r="D50" s="3">
        <f>C50/minenroll</f>
        <v>0</v>
      </c>
    </row>
    <row r="51" spans="1:5" ht="15" thickBot="1" x14ac:dyDescent="0.35">
      <c r="A51" s="13" t="s">
        <v>19</v>
      </c>
      <c r="B51" s="20"/>
      <c r="C51" s="20"/>
      <c r="D51" s="20"/>
      <c r="E51" s="19"/>
    </row>
    <row r="52" spans="1:5" ht="15" thickBot="1" x14ac:dyDescent="0.35">
      <c r="A52" s="4" t="s">
        <v>93</v>
      </c>
      <c r="B52" s="16"/>
      <c r="C52" s="15"/>
      <c r="D52" s="3">
        <f>C52/minenroll</f>
        <v>0</v>
      </c>
    </row>
    <row r="53" spans="1:5" ht="15" thickBot="1" x14ac:dyDescent="0.35">
      <c r="A53" s="4" t="s">
        <v>94</v>
      </c>
      <c r="B53" s="16"/>
      <c r="C53" s="15"/>
      <c r="D53" s="3">
        <f>C53/minenroll</f>
        <v>0</v>
      </c>
    </row>
    <row r="54" spans="1:5" ht="15" thickBot="1" x14ac:dyDescent="0.35">
      <c r="A54" s="4" t="s">
        <v>20</v>
      </c>
      <c r="B54" s="16"/>
      <c r="C54" s="21"/>
      <c r="D54" s="15"/>
    </row>
    <row r="55" spans="1:5" ht="15" thickBot="1" x14ac:dyDescent="0.35">
      <c r="A55" s="13" t="s">
        <v>113</v>
      </c>
      <c r="B55" s="54" t="s">
        <v>21</v>
      </c>
      <c r="C55" s="54"/>
      <c r="D55" s="19"/>
      <c r="E55" s="40">
        <f>E10</f>
        <v>0</v>
      </c>
    </row>
    <row r="56" spans="1:5" ht="15" thickBot="1" x14ac:dyDescent="0.35">
      <c r="A56" s="4" t="s">
        <v>95</v>
      </c>
      <c r="B56" s="16"/>
      <c r="C56" s="15"/>
      <c r="D56" s="3">
        <f>C56/minenroll</f>
        <v>0</v>
      </c>
      <c r="E56" s="4" t="s">
        <v>22</v>
      </c>
    </row>
    <row r="57" spans="1:5" ht="15" thickBot="1" x14ac:dyDescent="0.35">
      <c r="A57" s="4" t="s">
        <v>96</v>
      </c>
      <c r="B57" s="16"/>
      <c r="C57" s="15"/>
      <c r="D57" s="3">
        <f>C57/minenroll</f>
        <v>0</v>
      </c>
      <c r="E57" s="4" t="s">
        <v>22</v>
      </c>
    </row>
    <row r="58" spans="1:5" ht="15" thickBot="1" x14ac:dyDescent="0.35">
      <c r="A58" s="4" t="s">
        <v>23</v>
      </c>
      <c r="B58" s="16"/>
      <c r="C58" s="21"/>
      <c r="D58" s="15"/>
      <c r="E58" s="4" t="s">
        <v>22</v>
      </c>
    </row>
    <row r="59" spans="1:5" ht="15" thickBot="1" x14ac:dyDescent="0.35">
      <c r="A59" s="13" t="s">
        <v>24</v>
      </c>
      <c r="B59" s="20"/>
      <c r="C59" s="20"/>
      <c r="D59" s="27"/>
      <c r="E59" s="19"/>
    </row>
    <row r="60" spans="1:5" ht="15" thickBot="1" x14ac:dyDescent="0.35">
      <c r="A60" s="4" t="s">
        <v>25</v>
      </c>
      <c r="B60" s="16"/>
      <c r="C60" s="15"/>
      <c r="D60" s="3">
        <f>C60/minenroll</f>
        <v>0</v>
      </c>
    </row>
    <row r="61" spans="1:5" ht="15" thickBot="1" x14ac:dyDescent="0.35">
      <c r="A61" s="4" t="s">
        <v>26</v>
      </c>
      <c r="B61" s="16"/>
      <c r="C61" s="15"/>
      <c r="D61" s="3">
        <f>C61/minenroll</f>
        <v>0</v>
      </c>
    </row>
    <row r="62" spans="1:5" ht="15" thickBot="1" x14ac:dyDescent="0.35">
      <c r="A62" s="13" t="s">
        <v>27</v>
      </c>
      <c r="B62" s="20"/>
      <c r="C62" s="20"/>
      <c r="D62" s="27"/>
      <c r="E62" s="19"/>
    </row>
    <row r="63" spans="1:5" ht="15" thickBot="1" x14ac:dyDescent="0.35">
      <c r="A63" s="4" t="s">
        <v>106</v>
      </c>
      <c r="B63" s="16"/>
      <c r="C63" s="15"/>
      <c r="D63" s="3">
        <f>C63/minenroll</f>
        <v>0</v>
      </c>
    </row>
    <row r="64" spans="1:5" ht="15" thickBot="1" x14ac:dyDescent="0.35">
      <c r="A64" s="4" t="s">
        <v>107</v>
      </c>
      <c r="B64" s="16"/>
      <c r="C64" s="15"/>
      <c r="D64" s="3">
        <f>C64/minenroll</f>
        <v>0</v>
      </c>
    </row>
    <row r="65" spans="1:5" ht="15" thickBot="1" x14ac:dyDescent="0.35">
      <c r="A65" s="4" t="s">
        <v>28</v>
      </c>
      <c r="B65" s="16"/>
      <c r="C65" s="21"/>
      <c r="D65" s="15"/>
    </row>
    <row r="66" spans="1:5" ht="15" thickBot="1" x14ac:dyDescent="0.35">
      <c r="A66" s="4" t="s">
        <v>57</v>
      </c>
      <c r="B66" s="16"/>
      <c r="C66" s="15"/>
      <c r="D66" s="3">
        <f>C66/minenroll</f>
        <v>0</v>
      </c>
    </row>
    <row r="67" spans="1:5" ht="15" thickBot="1" x14ac:dyDescent="0.35">
      <c r="A67" s="4" t="s">
        <v>29</v>
      </c>
      <c r="B67" s="16"/>
      <c r="C67" s="21"/>
      <c r="D67" s="15"/>
    </row>
    <row r="68" spans="1:5" ht="15" thickBot="1" x14ac:dyDescent="0.35">
      <c r="A68" s="4" t="s">
        <v>71</v>
      </c>
      <c r="B68" s="16"/>
      <c r="C68" s="15"/>
      <c r="D68" s="3">
        <f>C68/minenroll</f>
        <v>0</v>
      </c>
    </row>
    <row r="69" spans="1:5" ht="15" thickBot="1" x14ac:dyDescent="0.35">
      <c r="A69" s="4" t="s">
        <v>70</v>
      </c>
      <c r="B69" s="16"/>
      <c r="C69" s="21"/>
      <c r="D69" s="15"/>
    </row>
    <row r="70" spans="1:5" ht="15" thickBot="1" x14ac:dyDescent="0.35">
      <c r="A70" s="4" t="s">
        <v>30</v>
      </c>
      <c r="B70" s="16"/>
      <c r="C70" s="15"/>
      <c r="D70" s="3">
        <f>C70/minenroll</f>
        <v>0</v>
      </c>
    </row>
    <row r="71" spans="1:5" ht="15" thickBot="1" x14ac:dyDescent="0.35">
      <c r="A71" s="4" t="s">
        <v>31</v>
      </c>
      <c r="B71" s="16"/>
      <c r="C71" s="15"/>
      <c r="D71" s="3">
        <f>C71/minenroll</f>
        <v>0</v>
      </c>
    </row>
    <row r="72" spans="1:5" x14ac:dyDescent="0.3">
      <c r="A72" s="13" t="s">
        <v>32</v>
      </c>
      <c r="B72" s="20"/>
      <c r="C72" s="20"/>
      <c r="D72" s="27"/>
      <c r="E72" s="19"/>
    </row>
    <row r="73" spans="1:5" x14ac:dyDescent="0.3">
      <c r="A73" s="12" t="s">
        <v>55</v>
      </c>
      <c r="B73" s="16"/>
      <c r="C73" s="16"/>
      <c r="D73" s="17"/>
      <c r="E73" s="4" t="s">
        <v>111</v>
      </c>
    </row>
    <row r="74" spans="1:5" ht="15" thickBot="1" x14ac:dyDescent="0.35">
      <c r="A74" s="13" t="s">
        <v>33</v>
      </c>
      <c r="B74" s="20"/>
      <c r="C74" s="20"/>
      <c r="D74" s="27"/>
      <c r="E74" s="19"/>
    </row>
    <row r="75" spans="1:5" ht="15" thickBot="1" x14ac:dyDescent="0.35">
      <c r="A75" s="4" t="s">
        <v>34</v>
      </c>
      <c r="B75" s="16"/>
      <c r="C75" s="15"/>
      <c r="D75" s="3">
        <f t="shared" ref="D75:D81" si="0">C75/minenroll</f>
        <v>0</v>
      </c>
    </row>
    <row r="76" spans="1:5" ht="15" thickBot="1" x14ac:dyDescent="0.35">
      <c r="A76" s="4" t="s">
        <v>35</v>
      </c>
      <c r="B76" s="16"/>
      <c r="C76" s="15"/>
      <c r="D76" s="3">
        <f t="shared" si="0"/>
        <v>0</v>
      </c>
    </row>
    <row r="77" spans="1:5" ht="15" thickBot="1" x14ac:dyDescent="0.35">
      <c r="A77" s="4" t="s">
        <v>36</v>
      </c>
      <c r="B77" s="16"/>
      <c r="C77" s="15"/>
      <c r="D77" s="3">
        <f t="shared" si="0"/>
        <v>0</v>
      </c>
    </row>
    <row r="78" spans="1:5" ht="15" thickBot="1" x14ac:dyDescent="0.35">
      <c r="A78" s="4" t="s">
        <v>47</v>
      </c>
      <c r="B78" s="16"/>
      <c r="C78" s="15"/>
      <c r="D78" s="3">
        <f t="shared" si="0"/>
        <v>0</v>
      </c>
    </row>
    <row r="79" spans="1:5" ht="15" thickBot="1" x14ac:dyDescent="0.35">
      <c r="A79" s="4" t="s">
        <v>114</v>
      </c>
      <c r="B79" s="16"/>
      <c r="C79" s="15"/>
      <c r="D79" s="3">
        <f t="shared" si="0"/>
        <v>0</v>
      </c>
      <c r="E79" s="4" t="s">
        <v>115</v>
      </c>
    </row>
    <row r="80" spans="1:5" ht="15" thickBot="1" x14ac:dyDescent="0.35">
      <c r="A80" s="4" t="s">
        <v>37</v>
      </c>
      <c r="B80" s="16"/>
      <c r="C80" s="15"/>
      <c r="D80" s="3">
        <f t="shared" si="0"/>
        <v>0</v>
      </c>
    </row>
    <row r="81" spans="1:5" ht="15" thickBot="1" x14ac:dyDescent="0.35">
      <c r="A81" s="4" t="s">
        <v>37</v>
      </c>
      <c r="B81" s="16"/>
      <c r="C81" s="15"/>
      <c r="D81" s="3">
        <f t="shared" si="0"/>
        <v>0</v>
      </c>
    </row>
    <row r="82" spans="1:5" ht="15" thickBot="1" x14ac:dyDescent="0.35">
      <c r="A82" s="4" t="s">
        <v>37</v>
      </c>
      <c r="B82" s="16"/>
      <c r="C82" s="21"/>
      <c r="D82" s="15"/>
    </row>
    <row r="83" spans="1:5" ht="15" thickBot="1" x14ac:dyDescent="0.35">
      <c r="A83" s="4" t="s">
        <v>37</v>
      </c>
      <c r="B83" s="16"/>
      <c r="C83" s="21"/>
      <c r="D83" s="15"/>
    </row>
    <row r="84" spans="1:5" ht="15" thickBot="1" x14ac:dyDescent="0.35">
      <c r="A84" s="4" t="s">
        <v>37</v>
      </c>
      <c r="B84" s="16"/>
      <c r="C84" s="21"/>
      <c r="D84" s="15"/>
    </row>
    <row r="85" spans="1:5" ht="15" thickBot="1" x14ac:dyDescent="0.35">
      <c r="A85" s="4" t="s">
        <v>38</v>
      </c>
      <c r="B85" s="16"/>
      <c r="C85" s="15"/>
      <c r="D85" s="3">
        <f>C85/minenroll</f>
        <v>0</v>
      </c>
    </row>
    <row r="86" spans="1:5" ht="15" thickBot="1" x14ac:dyDescent="0.35">
      <c r="A86" s="4" t="s">
        <v>58</v>
      </c>
      <c r="B86" s="16"/>
      <c r="C86" s="15"/>
      <c r="D86" s="21"/>
    </row>
    <row r="87" spans="1:5" ht="15" thickBot="1" x14ac:dyDescent="0.35">
      <c r="A87" s="4" t="s">
        <v>112</v>
      </c>
      <c r="B87" s="16"/>
      <c r="C87" s="15"/>
      <c r="D87" s="3">
        <f>C87/minenroll</f>
        <v>0</v>
      </c>
    </row>
    <row r="88" spans="1:5" ht="15" thickBot="1" x14ac:dyDescent="0.35">
      <c r="A88" s="4" t="s">
        <v>48</v>
      </c>
      <c r="B88" s="16"/>
      <c r="C88" s="15"/>
      <c r="D88" s="3">
        <f>C88/minenroll</f>
        <v>0</v>
      </c>
    </row>
    <row r="89" spans="1:5" ht="15" thickBot="1" x14ac:dyDescent="0.35">
      <c r="A89" s="4" t="s">
        <v>49</v>
      </c>
      <c r="B89" s="16"/>
      <c r="C89" s="15"/>
      <c r="D89" s="3">
        <f>C89/minenroll</f>
        <v>0</v>
      </c>
    </row>
    <row r="90" spans="1:5" ht="15" thickBot="1" x14ac:dyDescent="0.35">
      <c r="A90" s="4" t="s">
        <v>59</v>
      </c>
      <c r="B90" s="16"/>
      <c r="C90" s="15"/>
      <c r="D90" s="3">
        <f>C90/minenroll</f>
        <v>0</v>
      </c>
    </row>
    <row r="91" spans="1:5" ht="15" thickBot="1" x14ac:dyDescent="0.35">
      <c r="A91" s="13" t="s">
        <v>39</v>
      </c>
      <c r="B91" s="20"/>
      <c r="C91" s="20"/>
      <c r="D91" s="20"/>
      <c r="E91" s="19"/>
    </row>
    <row r="92" spans="1:5" ht="15" thickBot="1" x14ac:dyDescent="0.35">
      <c r="A92" s="4" t="s">
        <v>50</v>
      </c>
      <c r="B92" s="16"/>
      <c r="C92" s="21"/>
      <c r="D92" s="15"/>
    </row>
    <row r="93" spans="1:5" ht="15" thickBot="1" x14ac:dyDescent="0.35">
      <c r="A93" s="4" t="s">
        <v>51</v>
      </c>
      <c r="B93" s="16"/>
      <c r="C93" s="15"/>
      <c r="D93" s="3">
        <f>C93/minenroll</f>
        <v>0</v>
      </c>
    </row>
    <row r="94" spans="1:5" ht="15" thickBot="1" x14ac:dyDescent="0.35">
      <c r="A94" s="13" t="s">
        <v>40</v>
      </c>
      <c r="B94" s="19"/>
      <c r="C94" s="19"/>
      <c r="D94" s="20"/>
      <c r="E94" s="19"/>
    </row>
    <row r="95" spans="1:5" ht="15" thickBot="1" x14ac:dyDescent="0.35">
      <c r="A95" s="4" t="s">
        <v>52</v>
      </c>
      <c r="C95" s="18"/>
      <c r="D95" s="15"/>
    </row>
    <row r="96" spans="1:5" x14ac:dyDescent="0.3">
      <c r="A96" s="4" t="s">
        <v>41</v>
      </c>
      <c r="C96" s="18"/>
      <c r="D96" s="21"/>
    </row>
    <row r="97" spans="1:5" ht="15" thickBot="1" x14ac:dyDescent="0.35">
      <c r="A97" s="4" t="s">
        <v>42</v>
      </c>
      <c r="C97" s="18"/>
      <c r="D97" s="21"/>
    </row>
    <row r="98" spans="1:5" s="25" customFormat="1" ht="16.2" thickBot="1" x14ac:dyDescent="0.35">
      <c r="A98" s="22" t="s">
        <v>60</v>
      </c>
      <c r="B98" s="23"/>
      <c r="C98" s="23"/>
      <c r="D98" s="28">
        <f>SUM(D21:D90)-D92-D93+D95</f>
        <v>0</v>
      </c>
      <c r="E98" s="24"/>
    </row>
    <row r="99" spans="1:5" ht="15" thickBot="1" x14ac:dyDescent="0.35">
      <c r="A99" s="13" t="s">
        <v>108</v>
      </c>
      <c r="B99" s="19"/>
      <c r="C99" s="19"/>
      <c r="D99" s="20"/>
      <c r="E99" s="19"/>
    </row>
    <row r="100" spans="1:5" ht="15" thickBot="1" x14ac:dyDescent="0.35">
      <c r="A100" s="4" t="s">
        <v>43</v>
      </c>
      <c r="C100" s="18"/>
      <c r="D100" s="15"/>
    </row>
    <row r="101" spans="1:5" ht="15" thickBot="1" x14ac:dyDescent="0.35">
      <c r="A101" s="4" t="s">
        <v>44</v>
      </c>
      <c r="C101" s="18"/>
      <c r="D101" s="15"/>
      <c r="E101" s="4" t="s">
        <v>109</v>
      </c>
    </row>
    <row r="102" spans="1:5" ht="15" thickBot="1" x14ac:dyDescent="0.35">
      <c r="A102" s="4" t="s">
        <v>45</v>
      </c>
      <c r="C102" s="18"/>
      <c r="D102" s="15"/>
    </row>
    <row r="103" spans="1:5" ht="15" thickBot="1" x14ac:dyDescent="0.35">
      <c r="A103" s="4" t="s">
        <v>63</v>
      </c>
      <c r="C103" s="18"/>
      <c r="D103" s="15"/>
    </row>
    <row r="104" spans="1:5" ht="15" thickBot="1" x14ac:dyDescent="0.35">
      <c r="A104" s="4" t="s">
        <v>53</v>
      </c>
      <c r="C104" s="18"/>
      <c r="D104" s="15"/>
    </row>
    <row r="105" spans="1:5" ht="15" thickBot="1" x14ac:dyDescent="0.35">
      <c r="A105" s="4" t="s">
        <v>46</v>
      </c>
      <c r="C105" s="18"/>
      <c r="D105" s="15"/>
    </row>
    <row r="106" spans="1:5" ht="15" thickBot="1" x14ac:dyDescent="0.35">
      <c r="A106" s="4" t="s">
        <v>14</v>
      </c>
      <c r="C106" s="18"/>
      <c r="D106" s="26"/>
    </row>
    <row r="107" spans="1:5" ht="15" thickBot="1" x14ac:dyDescent="0.35">
      <c r="A107" s="4" t="s">
        <v>14</v>
      </c>
      <c r="C107" s="18"/>
      <c r="D107" s="26"/>
    </row>
    <row r="108" spans="1:5" ht="16.2" thickBot="1" x14ac:dyDescent="0.35">
      <c r="A108" s="22" t="s">
        <v>56</v>
      </c>
      <c r="B108" s="23"/>
      <c r="C108" s="23"/>
      <c r="D108" s="41">
        <f>D98+SUM(D100:D107)</f>
        <v>0</v>
      </c>
      <c r="E108" s="24" t="s">
        <v>75</v>
      </c>
    </row>
    <row r="109" spans="1:5" x14ac:dyDescent="0.3">
      <c r="A109" s="12"/>
    </row>
    <row r="110" spans="1:5" x14ac:dyDescent="0.3">
      <c r="C110" s="16"/>
      <c r="D110" s="16"/>
      <c r="E110" s="16"/>
    </row>
  </sheetData>
  <sheetProtection selectLockedCells="1"/>
  <mergeCells count="15">
    <mergeCell ref="B2:E3"/>
    <mergeCell ref="B1:E1"/>
    <mergeCell ref="B5:D5"/>
    <mergeCell ref="B55:C55"/>
    <mergeCell ref="A18:B18"/>
    <mergeCell ref="A11:C11"/>
    <mergeCell ref="A12:C12"/>
    <mergeCell ref="A13:C13"/>
    <mergeCell ref="A14:C14"/>
    <mergeCell ref="C15:D15"/>
    <mergeCell ref="A9:C9"/>
    <mergeCell ref="A10:C10"/>
    <mergeCell ref="B6:D6"/>
    <mergeCell ref="B7:D7"/>
    <mergeCell ref="B8:D8"/>
  </mergeCells>
  <printOptions gridLines="1"/>
  <pageMargins left="0.7" right="0.7" top="0.75" bottom="0.75" header="0.3" footer="0.3"/>
  <pageSetup paperSize="5" scale="53" orientation="portrait" r:id="rId1"/>
  <headerFooter>
    <oddFooter>&amp;L&amp;D&amp;C&amp;F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minenroll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E. Schwab</dc:creator>
  <cp:lastModifiedBy>Ling LeBeau</cp:lastModifiedBy>
  <cp:lastPrinted>2018-11-20T22:26:08Z</cp:lastPrinted>
  <dcterms:created xsi:type="dcterms:W3CDTF">2018-11-19T16:08:59Z</dcterms:created>
  <dcterms:modified xsi:type="dcterms:W3CDTF">2019-03-19T13:51:26Z</dcterms:modified>
</cp:coreProperties>
</file>