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20" windowWidth="20640" windowHeight="9320" tabRatio="837"/>
  </bookViews>
  <sheets>
    <sheet name="Bdgt Yr 1" sheetId="1" r:id="rId1"/>
    <sheet name="Bdgt Yr 2" sheetId="10" r:id="rId2"/>
    <sheet name="Bdgt Yr 3" sheetId="11" r:id="rId3"/>
    <sheet name="Bdgt Yr 4" sheetId="16" r:id="rId4"/>
    <sheet name="Bdgt Yr 5" sheetId="15" r:id="rId5"/>
    <sheet name="Cumulative Totals" sheetId="12" r:id="rId6"/>
    <sheet name="Benefit Chart FY14" sheetId="20" r:id="rId7"/>
    <sheet name="Benefit Chart Fy12" sheetId="13" state="hidden" r:id="rId8"/>
    <sheet name="Meals Lodging" sheetId="14" r:id="rId9"/>
    <sheet name="Mileage" sheetId="17" r:id="rId10"/>
    <sheet name="Transportation Exp." sheetId="18" r:id="rId11"/>
    <sheet name="Other Trans. Exps" sheetId="19" r:id="rId12"/>
    <sheet name="Sheet1" sheetId="21" r:id="rId13"/>
    <sheet name="Sheet2" sheetId="22" r:id="rId14"/>
  </sheets>
  <definedNames>
    <definedName name="_xlnm.Print_Area" localSheetId="0">'Bdgt Yr 1'!$A$1:$L$89</definedName>
  </definedNames>
  <calcPr calcId="145621" concurrentCalc="0"/>
</workbook>
</file>

<file path=xl/calcChain.xml><?xml version="1.0" encoding="utf-8"?>
<calcChain xmlns="http://schemas.openxmlformats.org/spreadsheetml/2006/main">
  <c r="J36" i="15" l="1"/>
  <c r="J35" i="15"/>
  <c r="J33" i="15"/>
  <c r="J32" i="15"/>
  <c r="J24" i="15"/>
  <c r="J25" i="15"/>
  <c r="J26" i="15"/>
  <c r="J27" i="15"/>
  <c r="J28" i="15"/>
  <c r="J17" i="15"/>
  <c r="J18" i="15"/>
  <c r="J19" i="15"/>
  <c r="J20" i="15"/>
  <c r="J6" i="15"/>
  <c r="J7" i="15"/>
  <c r="J8" i="15"/>
  <c r="J9" i="15"/>
  <c r="J10" i="15"/>
  <c r="J11" i="15"/>
  <c r="J13" i="15"/>
  <c r="J36" i="16"/>
  <c r="J35" i="16"/>
  <c r="J33" i="16"/>
  <c r="J32" i="16"/>
  <c r="J24" i="16"/>
  <c r="J25" i="16"/>
  <c r="J26" i="16"/>
  <c r="J27" i="16"/>
  <c r="J28" i="16"/>
  <c r="J17" i="16"/>
  <c r="J18" i="16"/>
  <c r="J19" i="16"/>
  <c r="J20" i="16"/>
  <c r="J6" i="16"/>
  <c r="J7" i="16"/>
  <c r="J8" i="16"/>
  <c r="J9" i="16"/>
  <c r="J10" i="16"/>
  <c r="J11" i="16"/>
  <c r="J13" i="16"/>
  <c r="J36" i="11"/>
  <c r="J35" i="11"/>
  <c r="J33" i="11"/>
  <c r="J32" i="11"/>
  <c r="J24" i="11"/>
  <c r="J25" i="11"/>
  <c r="J26" i="11"/>
  <c r="J27" i="11"/>
  <c r="J28" i="11"/>
  <c r="J17" i="11"/>
  <c r="J18" i="11"/>
  <c r="J19" i="11"/>
  <c r="J20" i="11"/>
  <c r="J6" i="11"/>
  <c r="J7" i="11"/>
  <c r="J8" i="11"/>
  <c r="J9" i="11"/>
  <c r="J10" i="11"/>
  <c r="J11" i="11"/>
  <c r="J13" i="11"/>
  <c r="J36" i="10"/>
  <c r="J35" i="10"/>
  <c r="J33" i="10"/>
  <c r="J32" i="10"/>
  <c r="J24" i="10"/>
  <c r="J25" i="10"/>
  <c r="J26" i="10"/>
  <c r="J27" i="10"/>
  <c r="J28" i="10"/>
  <c r="J17" i="10"/>
  <c r="J18" i="10"/>
  <c r="J19" i="10"/>
  <c r="J20" i="10"/>
  <c r="J6" i="10"/>
  <c r="J7" i="10"/>
  <c r="J8" i="10"/>
  <c r="J9" i="10"/>
  <c r="J10" i="10"/>
  <c r="J11" i="10"/>
  <c r="J13" i="10"/>
  <c r="J36" i="1"/>
  <c r="J35" i="1"/>
  <c r="J33" i="1"/>
  <c r="J32" i="1"/>
  <c r="J25" i="1"/>
  <c r="J26" i="1"/>
  <c r="J27" i="1"/>
  <c r="J24" i="1"/>
  <c r="J18" i="1"/>
  <c r="J19" i="1"/>
  <c r="J17" i="1"/>
  <c r="J7" i="1"/>
  <c r="J8" i="1"/>
  <c r="J9" i="1"/>
  <c r="J10" i="1"/>
  <c r="J11" i="1"/>
  <c r="J6" i="1"/>
  <c r="L22" i="20"/>
  <c r="L24" i="20"/>
  <c r="L4" i="20"/>
  <c r="L6" i="20"/>
  <c r="J29" i="20"/>
  <c r="I29" i="20"/>
  <c r="H29" i="20"/>
  <c r="G29" i="20"/>
  <c r="F29" i="20"/>
  <c r="D21" i="20"/>
  <c r="J13" i="20"/>
  <c r="I13" i="20"/>
  <c r="H13" i="20"/>
  <c r="G13" i="20"/>
  <c r="F13" i="20"/>
  <c r="D3" i="20"/>
  <c r="F24" i="22"/>
  <c r="D18" i="22"/>
  <c r="F11" i="22"/>
  <c r="D4" i="22"/>
  <c r="K11" i="22"/>
  <c r="G24" i="22"/>
  <c r="K24" i="22"/>
  <c r="J24" i="22"/>
  <c r="I24" i="22"/>
  <c r="H24" i="22"/>
  <c r="J11" i="22"/>
  <c r="I11" i="22"/>
  <c r="H11" i="22"/>
  <c r="G11" i="22"/>
  <c r="I33" i="10"/>
  <c r="K33" i="10"/>
  <c r="I32" i="10"/>
  <c r="I33" i="11"/>
  <c r="K33" i="11"/>
  <c r="I32" i="11"/>
  <c r="I33" i="16"/>
  <c r="K33" i="16"/>
  <c r="I32" i="16"/>
  <c r="I33" i="15"/>
  <c r="K33" i="15"/>
  <c r="I32" i="15"/>
  <c r="H6" i="10"/>
  <c r="H6" i="11"/>
  <c r="K76" i="15"/>
  <c r="K65" i="15"/>
  <c r="K59" i="15"/>
  <c r="K55" i="15"/>
  <c r="K76" i="16"/>
  <c r="K65" i="16"/>
  <c r="K59" i="16"/>
  <c r="K55" i="16"/>
  <c r="K76" i="11"/>
  <c r="K65" i="11"/>
  <c r="K59" i="11"/>
  <c r="K55" i="11"/>
  <c r="K76" i="10"/>
  <c r="K65" i="10"/>
  <c r="K59" i="10"/>
  <c r="K55" i="10"/>
  <c r="I45" i="15"/>
  <c r="I44" i="15"/>
  <c r="I43" i="15"/>
  <c r="I42" i="15"/>
  <c r="I45" i="16"/>
  <c r="I44" i="16"/>
  <c r="I43" i="16"/>
  <c r="I42" i="16"/>
  <c r="I45" i="11"/>
  <c r="I44" i="11"/>
  <c r="I43" i="11"/>
  <c r="I42" i="11"/>
  <c r="I45" i="10"/>
  <c r="I44" i="10"/>
  <c r="I43" i="10"/>
  <c r="I42" i="10"/>
  <c r="F27" i="15"/>
  <c r="F26" i="15"/>
  <c r="F25" i="15"/>
  <c r="F24" i="15"/>
  <c r="F19" i="15"/>
  <c r="F18" i="15"/>
  <c r="F17" i="15"/>
  <c r="F11" i="15"/>
  <c r="F10" i="15"/>
  <c r="F9" i="15"/>
  <c r="F8" i="15"/>
  <c r="F7" i="15"/>
  <c r="F6" i="15"/>
  <c r="F27" i="16"/>
  <c r="F26" i="16"/>
  <c r="F25" i="16"/>
  <c r="F24" i="16"/>
  <c r="F19" i="16"/>
  <c r="F18" i="16"/>
  <c r="F17" i="16"/>
  <c r="F11" i="16"/>
  <c r="F10" i="16"/>
  <c r="F9" i="16"/>
  <c r="F8" i="16"/>
  <c r="F7" i="16"/>
  <c r="F6" i="16"/>
  <c r="F27" i="11"/>
  <c r="F26" i="11"/>
  <c r="F25" i="11"/>
  <c r="F24" i="11"/>
  <c r="F19" i="11"/>
  <c r="F18" i="11"/>
  <c r="F17" i="11"/>
  <c r="F11" i="11"/>
  <c r="F10" i="11"/>
  <c r="F9" i="11"/>
  <c r="F8" i="11"/>
  <c r="F7" i="11"/>
  <c r="F6" i="11"/>
  <c r="F27" i="10"/>
  <c r="F26" i="10"/>
  <c r="F25" i="10"/>
  <c r="F24" i="10"/>
  <c r="F19" i="10"/>
  <c r="F18" i="10"/>
  <c r="F17" i="10"/>
  <c r="F11" i="10"/>
  <c r="F10" i="10"/>
  <c r="F9" i="10"/>
  <c r="F8" i="10"/>
  <c r="F7" i="10"/>
  <c r="F6" i="10"/>
  <c r="K1" i="12"/>
  <c r="G1" i="12"/>
  <c r="C36" i="12"/>
  <c r="C35" i="12"/>
  <c r="C33" i="12"/>
  <c r="C32" i="12"/>
  <c r="C27" i="12"/>
  <c r="C26" i="12"/>
  <c r="C25" i="12"/>
  <c r="C24" i="12"/>
  <c r="C19" i="12"/>
  <c r="C18" i="12"/>
  <c r="C17" i="12"/>
  <c r="C7" i="12"/>
  <c r="C8" i="12"/>
  <c r="C9" i="12"/>
  <c r="C10" i="12"/>
  <c r="C11" i="12"/>
  <c r="C36" i="15"/>
  <c r="I37" i="11"/>
  <c r="J93" i="20"/>
  <c r="I93" i="20"/>
  <c r="H93" i="20"/>
  <c r="G93" i="20"/>
  <c r="F93" i="20"/>
  <c r="J80" i="20"/>
  <c r="I80" i="20"/>
  <c r="H80" i="20"/>
  <c r="G80" i="20"/>
  <c r="F80" i="20"/>
  <c r="G66" i="20"/>
  <c r="H66" i="20"/>
  <c r="I66" i="20"/>
  <c r="J66" i="20"/>
  <c r="F66" i="20"/>
  <c r="F53" i="20"/>
  <c r="J53" i="20"/>
  <c r="I53" i="20"/>
  <c r="H53" i="20"/>
  <c r="G53" i="20"/>
  <c r="F18" i="1"/>
  <c r="C19" i="10"/>
  <c r="C18" i="10"/>
  <c r="C17" i="10"/>
  <c r="J50" i="15"/>
  <c r="I50" i="15"/>
  <c r="J50" i="16"/>
  <c r="I50" i="16"/>
  <c r="J50" i="11"/>
  <c r="I50" i="11"/>
  <c r="J50" i="10"/>
  <c r="I50" i="10"/>
  <c r="K57" i="12"/>
  <c r="C6" i="10"/>
  <c r="L76" i="15"/>
  <c r="L65" i="15"/>
  <c r="L59" i="15"/>
  <c r="L55" i="15"/>
  <c r="L50" i="15"/>
  <c r="L37" i="15"/>
  <c r="L28" i="15"/>
  <c r="L20" i="15"/>
  <c r="L13" i="15"/>
  <c r="L76" i="16"/>
  <c r="L65" i="16"/>
  <c r="L59" i="16"/>
  <c r="L55" i="16"/>
  <c r="L50" i="16"/>
  <c r="L37" i="16"/>
  <c r="L28" i="16"/>
  <c r="L20" i="16"/>
  <c r="L13" i="16"/>
  <c r="L76" i="11"/>
  <c r="L65" i="11"/>
  <c r="L59" i="11"/>
  <c r="L55" i="11"/>
  <c r="L50" i="11"/>
  <c r="L37" i="11"/>
  <c r="L28" i="11"/>
  <c r="L20" i="11"/>
  <c r="L13" i="11"/>
  <c r="L76" i="10"/>
  <c r="L65" i="10"/>
  <c r="L59" i="10"/>
  <c r="L55" i="10"/>
  <c r="L50" i="10"/>
  <c r="L37" i="10"/>
  <c r="L28" i="10"/>
  <c r="L20" i="10"/>
  <c r="L13" i="10"/>
  <c r="L17" i="12"/>
  <c r="F80" i="12"/>
  <c r="I43" i="1"/>
  <c r="I44" i="1"/>
  <c r="L75" i="12"/>
  <c r="L74" i="12"/>
  <c r="L73" i="12"/>
  <c r="L72" i="12"/>
  <c r="L71" i="12"/>
  <c r="L70" i="12"/>
  <c r="L69" i="12"/>
  <c r="L68" i="12"/>
  <c r="L67" i="12"/>
  <c r="L64" i="12"/>
  <c r="L63" i="12"/>
  <c r="L62" i="12"/>
  <c r="L61" i="12"/>
  <c r="L58" i="12"/>
  <c r="L57" i="12"/>
  <c r="L54" i="12"/>
  <c r="L48" i="12"/>
  <c r="L47" i="12"/>
  <c r="L46" i="12"/>
  <c r="L45" i="12"/>
  <c r="L44" i="12"/>
  <c r="L43" i="12"/>
  <c r="L42" i="12"/>
  <c r="L36" i="12"/>
  <c r="L35" i="12"/>
  <c r="L33" i="12"/>
  <c r="L32" i="12"/>
  <c r="L27" i="12"/>
  <c r="L26" i="12"/>
  <c r="L25" i="12"/>
  <c r="L24" i="12"/>
  <c r="L7" i="12"/>
  <c r="L8" i="12"/>
  <c r="L9" i="12"/>
  <c r="L10" i="12"/>
  <c r="L11" i="12"/>
  <c r="L6" i="12"/>
  <c r="L76" i="1"/>
  <c r="L65" i="1"/>
  <c r="L59" i="1"/>
  <c r="L55" i="1"/>
  <c r="L50" i="1"/>
  <c r="L37" i="1"/>
  <c r="L28" i="1"/>
  <c r="L20" i="1"/>
  <c r="L13" i="1"/>
  <c r="L52" i="16"/>
  <c r="L78" i="16"/>
  <c r="L52" i="10"/>
  <c r="L78" i="10"/>
  <c r="L52" i="11"/>
  <c r="L78" i="11"/>
  <c r="L52" i="15"/>
  <c r="L78" i="15"/>
  <c r="L13" i="12"/>
  <c r="L52" i="1"/>
  <c r="L78" i="1"/>
  <c r="K75" i="12"/>
  <c r="K74" i="12"/>
  <c r="K73" i="12"/>
  <c r="K72" i="12"/>
  <c r="K71" i="12"/>
  <c r="K70" i="12"/>
  <c r="K69" i="12"/>
  <c r="K68" i="12"/>
  <c r="K67" i="12"/>
  <c r="K64" i="12"/>
  <c r="K63" i="12"/>
  <c r="K62" i="12"/>
  <c r="K61" i="12"/>
  <c r="K58" i="12"/>
  <c r="K54" i="12"/>
  <c r="J48" i="12"/>
  <c r="J47" i="12"/>
  <c r="J45" i="12"/>
  <c r="J44" i="12"/>
  <c r="J43" i="12"/>
  <c r="J42" i="12"/>
  <c r="I48" i="12"/>
  <c r="I47" i="12"/>
  <c r="I36" i="12"/>
  <c r="I35" i="12"/>
  <c r="I33" i="12"/>
  <c r="I32" i="12"/>
  <c r="F80" i="15"/>
  <c r="K48" i="15"/>
  <c r="K47" i="15"/>
  <c r="K45" i="15"/>
  <c r="K44" i="15"/>
  <c r="K43" i="15"/>
  <c r="I37" i="15"/>
  <c r="K36" i="15"/>
  <c r="K35" i="15"/>
  <c r="C35" i="15"/>
  <c r="C33" i="15"/>
  <c r="C32" i="15"/>
  <c r="C27" i="15"/>
  <c r="C26" i="15"/>
  <c r="C25" i="15"/>
  <c r="C24" i="15"/>
  <c r="C19" i="15"/>
  <c r="C18" i="15"/>
  <c r="C17" i="15"/>
  <c r="C11" i="15"/>
  <c r="C10" i="15"/>
  <c r="C9" i="15"/>
  <c r="C8" i="15"/>
  <c r="C7" i="15"/>
  <c r="C6" i="15"/>
  <c r="B2" i="15"/>
  <c r="K1" i="15"/>
  <c r="G1" i="15"/>
  <c r="F80" i="16"/>
  <c r="K48" i="16"/>
  <c r="K47" i="16"/>
  <c r="K45" i="16"/>
  <c r="K44" i="16"/>
  <c r="K43" i="16"/>
  <c r="I37" i="16"/>
  <c r="K36" i="16"/>
  <c r="C36" i="16"/>
  <c r="K35" i="16"/>
  <c r="C35" i="16"/>
  <c r="C33" i="16"/>
  <c r="C32" i="16"/>
  <c r="C27" i="16"/>
  <c r="C26" i="16"/>
  <c r="C25" i="16"/>
  <c r="C24" i="16"/>
  <c r="C19" i="16"/>
  <c r="C18" i="16"/>
  <c r="C17" i="16"/>
  <c r="C11" i="16"/>
  <c r="C10" i="16"/>
  <c r="C9" i="16"/>
  <c r="C8" i="16"/>
  <c r="C7" i="16"/>
  <c r="C6" i="16"/>
  <c r="B2" i="16"/>
  <c r="K1" i="16"/>
  <c r="G1" i="16"/>
  <c r="K42" i="15"/>
  <c r="K50" i="15"/>
  <c r="K42" i="16"/>
  <c r="K50" i="16"/>
  <c r="C36" i="10"/>
  <c r="C35" i="10"/>
  <c r="C33" i="10"/>
  <c r="C32" i="10"/>
  <c r="C27" i="10"/>
  <c r="C26" i="10"/>
  <c r="C25" i="10"/>
  <c r="C24" i="10"/>
  <c r="C7" i="10"/>
  <c r="C8" i="10"/>
  <c r="C9" i="10"/>
  <c r="C10" i="10"/>
  <c r="C11" i="10"/>
  <c r="C27" i="11"/>
  <c r="C26" i="11"/>
  <c r="C25" i="11"/>
  <c r="C24" i="11"/>
  <c r="C19" i="11"/>
  <c r="C18" i="11"/>
  <c r="C17" i="11"/>
  <c r="C36" i="11"/>
  <c r="C35" i="11"/>
  <c r="C33" i="11"/>
  <c r="C32" i="11"/>
  <c r="C7" i="11"/>
  <c r="C8" i="11"/>
  <c r="C9" i="11"/>
  <c r="C10" i="11"/>
  <c r="C11" i="11"/>
  <c r="C6" i="12"/>
  <c r="C6" i="11"/>
  <c r="K1" i="10"/>
  <c r="B2" i="12"/>
  <c r="I2" i="10"/>
  <c r="I2" i="11"/>
  <c r="I2" i="16"/>
  <c r="I2" i="15"/>
  <c r="B2" i="10"/>
  <c r="B2" i="11"/>
  <c r="K1" i="11"/>
  <c r="G1" i="10"/>
  <c r="G1" i="11"/>
  <c r="L55" i="12"/>
  <c r="K55" i="12"/>
  <c r="J50" i="12"/>
  <c r="K48" i="12"/>
  <c r="K47" i="12"/>
  <c r="I37" i="12"/>
  <c r="F80" i="10"/>
  <c r="F80" i="11"/>
  <c r="H27" i="10"/>
  <c r="H27" i="11"/>
  <c r="I27" i="11"/>
  <c r="H26" i="10"/>
  <c r="H26" i="11"/>
  <c r="I26" i="11"/>
  <c r="H25" i="10"/>
  <c r="H25" i="11"/>
  <c r="I25" i="11"/>
  <c r="H24" i="10"/>
  <c r="H24" i="11"/>
  <c r="I24" i="11"/>
  <c r="H19" i="10"/>
  <c r="H19" i="11"/>
  <c r="I19" i="11"/>
  <c r="H18" i="10"/>
  <c r="H18" i="11"/>
  <c r="I18" i="11"/>
  <c r="H17" i="10"/>
  <c r="I17" i="10"/>
  <c r="H8" i="10"/>
  <c r="H9" i="10"/>
  <c r="H10" i="10"/>
  <c r="H11" i="10"/>
  <c r="H7" i="10"/>
  <c r="K48" i="11"/>
  <c r="K47" i="11"/>
  <c r="K45" i="11"/>
  <c r="K43" i="11"/>
  <c r="K42" i="11"/>
  <c r="K36" i="11"/>
  <c r="K35" i="11"/>
  <c r="K48" i="10"/>
  <c r="K47" i="10"/>
  <c r="I37" i="10"/>
  <c r="K36" i="10"/>
  <c r="K35" i="10"/>
  <c r="K45" i="10"/>
  <c r="K44" i="10"/>
  <c r="K43" i="10"/>
  <c r="K42" i="10"/>
  <c r="I7" i="10"/>
  <c r="I25" i="10"/>
  <c r="I6" i="10"/>
  <c r="H10" i="11"/>
  <c r="H8" i="11"/>
  <c r="I24" i="10"/>
  <c r="K44" i="11"/>
  <c r="K50" i="11"/>
  <c r="H25" i="16"/>
  <c r="H24" i="16"/>
  <c r="H18" i="16"/>
  <c r="I8" i="10"/>
  <c r="I10" i="10"/>
  <c r="I18" i="10"/>
  <c r="I26" i="10"/>
  <c r="I9" i="10"/>
  <c r="I19" i="10"/>
  <c r="L37" i="12"/>
  <c r="L50" i="12"/>
  <c r="L59" i="12"/>
  <c r="L65" i="12"/>
  <c r="L76" i="12"/>
  <c r="H9" i="11"/>
  <c r="I27" i="10"/>
  <c r="I37" i="1"/>
  <c r="K32" i="1"/>
  <c r="F6" i="1"/>
  <c r="K44" i="1"/>
  <c r="K48" i="1"/>
  <c r="K47" i="1"/>
  <c r="J50" i="1"/>
  <c r="K65" i="1"/>
  <c r="K59" i="1"/>
  <c r="K55" i="1"/>
  <c r="I18" i="1"/>
  <c r="I19" i="1"/>
  <c r="I11" i="1"/>
  <c r="I10" i="1"/>
  <c r="K10" i="1"/>
  <c r="I9" i="1"/>
  <c r="I8" i="1"/>
  <c r="K8" i="1"/>
  <c r="I7" i="1"/>
  <c r="F27" i="1"/>
  <c r="I27" i="1"/>
  <c r="K27" i="1"/>
  <c r="F19" i="1"/>
  <c r="I17" i="1"/>
  <c r="F17" i="1"/>
  <c r="I42" i="1"/>
  <c r="I45" i="1"/>
  <c r="K45" i="1"/>
  <c r="K76" i="1"/>
  <c r="F26" i="1"/>
  <c r="F25" i="1"/>
  <c r="F24" i="1"/>
  <c r="F11" i="1"/>
  <c r="F10" i="1"/>
  <c r="F9" i="1"/>
  <c r="F8" i="1"/>
  <c r="F7" i="1"/>
  <c r="I6" i="1"/>
  <c r="K6" i="1"/>
  <c r="K11" i="1"/>
  <c r="I26" i="1"/>
  <c r="K26" i="1"/>
  <c r="I24" i="1"/>
  <c r="I25" i="1"/>
  <c r="I8" i="11"/>
  <c r="K50" i="10"/>
  <c r="H9" i="16"/>
  <c r="H8" i="16"/>
  <c r="H10" i="16"/>
  <c r="K35" i="1"/>
  <c r="J35" i="12"/>
  <c r="K35" i="12"/>
  <c r="K36" i="1"/>
  <c r="J36" i="12"/>
  <c r="K36" i="12"/>
  <c r="K33" i="1"/>
  <c r="J33" i="12"/>
  <c r="K33" i="12"/>
  <c r="K9" i="1"/>
  <c r="J37" i="1"/>
  <c r="J32" i="12"/>
  <c r="K32" i="12"/>
  <c r="I28" i="1"/>
  <c r="I45" i="12"/>
  <c r="K45" i="12"/>
  <c r="K42" i="1"/>
  <c r="I42" i="12"/>
  <c r="K43" i="1"/>
  <c r="I43" i="12"/>
  <c r="K43" i="12"/>
  <c r="I44" i="12"/>
  <c r="K44" i="12"/>
  <c r="H24" i="15"/>
  <c r="I24" i="15"/>
  <c r="I24" i="16"/>
  <c r="I25" i="16"/>
  <c r="H25" i="15"/>
  <c r="I25" i="15"/>
  <c r="H18" i="15"/>
  <c r="I18" i="15"/>
  <c r="I18" i="16"/>
  <c r="I28" i="10"/>
  <c r="I50" i="1"/>
  <c r="J13" i="1"/>
  <c r="K7" i="1"/>
  <c r="L28" i="12"/>
  <c r="K25" i="1"/>
  <c r="K19" i="1"/>
  <c r="H9" i="15"/>
  <c r="I9" i="15"/>
  <c r="K9" i="15"/>
  <c r="H10" i="15"/>
  <c r="I10" i="15"/>
  <c r="K10" i="15"/>
  <c r="H8" i="15"/>
  <c r="I8" i="16"/>
  <c r="K50" i="1"/>
  <c r="K42" i="12"/>
  <c r="K50" i="12"/>
  <c r="I50" i="12"/>
  <c r="I25" i="12"/>
  <c r="I24" i="12"/>
  <c r="I18" i="12"/>
  <c r="K18" i="1"/>
  <c r="L82" i="1"/>
  <c r="L19" i="12"/>
  <c r="L82" i="10"/>
  <c r="L82" i="16"/>
  <c r="L18" i="12"/>
  <c r="L82" i="15"/>
  <c r="L82" i="11"/>
  <c r="L20" i="12"/>
  <c r="L52" i="12"/>
  <c r="L78" i="12"/>
  <c r="L82" i="12"/>
  <c r="K27" i="10"/>
  <c r="K19" i="10"/>
  <c r="K26" i="10"/>
  <c r="K18" i="10"/>
  <c r="K25" i="10"/>
  <c r="K10" i="10"/>
  <c r="K9" i="10"/>
  <c r="K8" i="16"/>
  <c r="K59" i="12"/>
  <c r="K8" i="11"/>
  <c r="K8" i="10"/>
  <c r="J8" i="12"/>
  <c r="K24" i="16"/>
  <c r="K24" i="15"/>
  <c r="K24" i="10"/>
  <c r="K28" i="10"/>
  <c r="K24" i="1"/>
  <c r="J28" i="1"/>
  <c r="K65" i="12"/>
  <c r="K76" i="12"/>
  <c r="K7" i="10"/>
  <c r="H7" i="11"/>
  <c r="K13" i="1"/>
  <c r="H17" i="11"/>
  <c r="I17" i="11"/>
  <c r="I20" i="10"/>
  <c r="I20" i="1"/>
  <c r="J20" i="1"/>
  <c r="K17" i="1"/>
  <c r="K20" i="1"/>
  <c r="I6" i="11"/>
  <c r="H6" i="16"/>
  <c r="I13" i="1"/>
  <c r="I52" i="1"/>
  <c r="H7" i="16"/>
  <c r="K17" i="10"/>
  <c r="K20" i="10"/>
  <c r="H6" i="15"/>
  <c r="K6" i="11"/>
  <c r="I7" i="16"/>
  <c r="K7" i="16"/>
  <c r="I6" i="15"/>
  <c r="K6" i="15"/>
  <c r="K17" i="11"/>
  <c r="K37" i="12"/>
  <c r="J37" i="12"/>
  <c r="K28" i="1"/>
  <c r="J52" i="1"/>
  <c r="J9" i="12"/>
  <c r="I9" i="16"/>
  <c r="J18" i="12"/>
  <c r="K18" i="12"/>
  <c r="K18" i="11"/>
  <c r="I28" i="11"/>
  <c r="K25" i="11"/>
  <c r="K27" i="11"/>
  <c r="I20" i="11"/>
  <c r="H7" i="15"/>
  <c r="I6" i="16"/>
  <c r="H17" i="16"/>
  <c r="I7" i="11"/>
  <c r="I8" i="15"/>
  <c r="K18" i="16"/>
  <c r="K18" i="15"/>
  <c r="K25" i="15"/>
  <c r="K25" i="16"/>
  <c r="J10" i="12"/>
  <c r="I10" i="16"/>
  <c r="K37" i="1"/>
  <c r="K52" i="1"/>
  <c r="K78" i="1"/>
  <c r="J37" i="15"/>
  <c r="K32" i="15"/>
  <c r="K37" i="15"/>
  <c r="J37" i="16"/>
  <c r="K32" i="16"/>
  <c r="K37" i="16"/>
  <c r="K32" i="11"/>
  <c r="K37" i="11"/>
  <c r="J37" i="11"/>
  <c r="J37" i="10"/>
  <c r="K32" i="10"/>
  <c r="K37" i="10"/>
  <c r="I9" i="11"/>
  <c r="H11" i="11"/>
  <c r="I11" i="10"/>
  <c r="H26" i="16"/>
  <c r="H27" i="16"/>
  <c r="H19" i="16"/>
  <c r="I10" i="11"/>
  <c r="I80" i="1"/>
  <c r="K80" i="1"/>
  <c r="K82" i="1"/>
  <c r="K84" i="1"/>
  <c r="H27" i="15"/>
  <c r="I27" i="15"/>
  <c r="I27" i="16"/>
  <c r="K9" i="11"/>
  <c r="I9" i="12"/>
  <c r="K9" i="12"/>
  <c r="K7" i="11"/>
  <c r="K6" i="16"/>
  <c r="I6" i="12"/>
  <c r="K24" i="11"/>
  <c r="J24" i="12"/>
  <c r="K10" i="11"/>
  <c r="I10" i="12"/>
  <c r="K10" i="12"/>
  <c r="K11" i="10"/>
  <c r="I13" i="10"/>
  <c r="I52" i="10"/>
  <c r="J52" i="10"/>
  <c r="J6" i="12"/>
  <c r="K6" i="10"/>
  <c r="K13" i="10"/>
  <c r="K52" i="10"/>
  <c r="K78" i="10"/>
  <c r="I19" i="16"/>
  <c r="H19" i="15"/>
  <c r="I19" i="15"/>
  <c r="I26" i="16"/>
  <c r="H26" i="15"/>
  <c r="I26" i="15"/>
  <c r="I11" i="11"/>
  <c r="K11" i="11"/>
  <c r="H11" i="16"/>
  <c r="K10" i="16"/>
  <c r="I8" i="12"/>
  <c r="K8" i="12"/>
  <c r="K8" i="15"/>
  <c r="H17" i="15"/>
  <c r="I17" i="15"/>
  <c r="I17" i="16"/>
  <c r="I7" i="15"/>
  <c r="K26" i="11"/>
  <c r="J25" i="12"/>
  <c r="K25" i="12"/>
  <c r="K19" i="11"/>
  <c r="K20" i="11"/>
  <c r="K9" i="16"/>
  <c r="K7" i="15"/>
  <c r="I17" i="12"/>
  <c r="K17" i="16"/>
  <c r="I20" i="16"/>
  <c r="K26" i="15"/>
  <c r="I28" i="15"/>
  <c r="K19" i="15"/>
  <c r="I80" i="10"/>
  <c r="K80" i="10"/>
  <c r="K82" i="10"/>
  <c r="K84" i="10"/>
  <c r="K24" i="12"/>
  <c r="K13" i="11"/>
  <c r="I27" i="12"/>
  <c r="J7" i="12"/>
  <c r="I20" i="15"/>
  <c r="K17" i="15"/>
  <c r="I11" i="16"/>
  <c r="H11" i="15"/>
  <c r="J52" i="11"/>
  <c r="K26" i="16"/>
  <c r="I26" i="12"/>
  <c r="I28" i="16"/>
  <c r="J19" i="12"/>
  <c r="I19" i="12"/>
  <c r="K19" i="16"/>
  <c r="K28" i="11"/>
  <c r="K6" i="12"/>
  <c r="I7" i="12"/>
  <c r="I13" i="11"/>
  <c r="I52" i="11"/>
  <c r="K27" i="15"/>
  <c r="K19" i="12"/>
  <c r="K7" i="12"/>
  <c r="I11" i="15"/>
  <c r="J27" i="12"/>
  <c r="K27" i="12"/>
  <c r="K28" i="15"/>
  <c r="I20" i="12"/>
  <c r="I28" i="12"/>
  <c r="J26" i="12"/>
  <c r="J11" i="12"/>
  <c r="J13" i="12"/>
  <c r="K11" i="16"/>
  <c r="K13" i="16"/>
  <c r="I13" i="16"/>
  <c r="I52" i="16"/>
  <c r="K20" i="15"/>
  <c r="K27" i="16"/>
  <c r="K28" i="16"/>
  <c r="K52" i="11"/>
  <c r="K78" i="11"/>
  <c r="K20" i="16"/>
  <c r="J52" i="16"/>
  <c r="J17" i="12"/>
  <c r="J20" i="12"/>
  <c r="J28" i="12"/>
  <c r="J52" i="12"/>
  <c r="K17" i="12"/>
  <c r="K20" i="12"/>
  <c r="K11" i="15"/>
  <c r="K13" i="15"/>
  <c r="K52" i="15"/>
  <c r="K78" i="15"/>
  <c r="I11" i="12"/>
  <c r="I13" i="15"/>
  <c r="I52" i="15"/>
  <c r="I80" i="11"/>
  <c r="K80" i="11"/>
  <c r="K82" i="11"/>
  <c r="K84" i="11"/>
  <c r="K52" i="16"/>
  <c r="K78" i="16"/>
  <c r="K26" i="12"/>
  <c r="K28" i="12"/>
  <c r="J52" i="15"/>
  <c r="I80" i="16"/>
  <c r="K80" i="16"/>
  <c r="K82" i="16"/>
  <c r="K84" i="16"/>
  <c r="K11" i="12"/>
  <c r="K13" i="12"/>
  <c r="K52" i="12"/>
  <c r="K78" i="12"/>
  <c r="I13" i="12"/>
  <c r="I52" i="12"/>
  <c r="I80" i="15"/>
  <c r="K80" i="15"/>
  <c r="K82" i="15"/>
  <c r="K84" i="15"/>
  <c r="I80" i="12"/>
  <c r="K80" i="12"/>
  <c r="K82" i="12"/>
  <c r="K84" i="12"/>
</calcChain>
</file>

<file path=xl/sharedStrings.xml><?xml version="1.0" encoding="utf-8"?>
<sst xmlns="http://schemas.openxmlformats.org/spreadsheetml/2006/main" count="1665" uniqueCount="428">
  <si>
    <t>Project title:</t>
  </si>
  <si>
    <t>PM</t>
  </si>
  <si>
    <t>Summer</t>
  </si>
  <si>
    <t>Base salary</t>
  </si>
  <si>
    <t xml:space="preserve">Salary </t>
  </si>
  <si>
    <t xml:space="preserve">Fringe </t>
  </si>
  <si>
    <t>Cost-share</t>
  </si>
  <si>
    <t>request</t>
  </si>
  <si>
    <t>benefits</t>
  </si>
  <si>
    <t>Hourly rate</t>
  </si>
  <si>
    <t>hours</t>
  </si>
  <si>
    <t>STUDENT PERSONNEL</t>
  </si>
  <si>
    <t>Grad. Student (Student temp)</t>
  </si>
  <si>
    <t>Undergrad</t>
  </si>
  <si>
    <t>Graduate Assistant - (Graduate School contract)</t>
  </si>
  <si>
    <t>PARTICIPANT SUPPORT</t>
  </si>
  <si>
    <t>Stipends</t>
  </si>
  <si>
    <t>Travel</t>
  </si>
  <si>
    <t>Subsistence</t>
  </si>
  <si>
    <t>Other</t>
  </si>
  <si>
    <t>OTHER DIRECT COSTS</t>
  </si>
  <si>
    <t>Materials and Supplies</t>
  </si>
  <si>
    <t>Small Equipment Purchase</t>
  </si>
  <si>
    <t>Computer and Computer Supplies</t>
  </si>
  <si>
    <t>Publication Costs</t>
  </si>
  <si>
    <t>Communication (postage/phone)</t>
  </si>
  <si>
    <t>Subawards/Consortium Agreements - Portion under $25,000</t>
  </si>
  <si>
    <t>Subawards/Consortium Agreements - Portion in excess of $25,000</t>
  </si>
  <si>
    <t>INDIRECT COSTS</t>
  </si>
  <si>
    <t>RATE:</t>
  </si>
  <si>
    <t>*Notes:</t>
  </si>
  <si>
    <t>FY:</t>
  </si>
  <si>
    <t>Acad Yr Effort</t>
  </si>
  <si>
    <t># of Summer Months</t>
  </si>
  <si>
    <t>Salary Request</t>
  </si>
  <si>
    <t>Fringe Benefits</t>
  </si>
  <si>
    <t xml:space="preserve"> </t>
  </si>
  <si>
    <t>TRAVEL (WCU personnel &amp; students only)</t>
  </si>
  <si>
    <t>TOTAL STUDENT PERSONNEL</t>
  </si>
  <si>
    <t>TOTAL PERSONNEL</t>
  </si>
  <si>
    <t>TOTAL TRAVEL</t>
  </si>
  <si>
    <t>TOTAL PARTICIPANT SUPPORT</t>
  </si>
  <si>
    <t>MTDC BASE:</t>
  </si>
  <si>
    <t>TOTAL DIRECT COSTS</t>
  </si>
  <si>
    <t>TOTAL OTHER DIRECT COSTS</t>
  </si>
  <si>
    <t>TOTAL REQUEST</t>
  </si>
  <si>
    <t>TOTAL SPA PERSONNEL</t>
  </si>
  <si>
    <t>Calendar Effort</t>
  </si>
  <si>
    <t>Contract Rate</t>
  </si>
  <si>
    <t>Summer Rate</t>
  </si>
  <si>
    <t>TOTAL EPA NON-FACULTY &amp; 12 MONTH FACULTY</t>
  </si>
  <si>
    <t>TOTAL FACULTY</t>
  </si>
  <si>
    <t>WCU EPA NON-FACULTY &amp; 12 MONTH FACULTY (Optional Retirement)</t>
  </si>
  <si>
    <t>WCU FACULTY (Optional Retirement)</t>
  </si>
  <si>
    <t>Academic               Year Hrs</t>
  </si>
  <si>
    <t>WCU SPA PERSONNEL                                          (State Retirement)</t>
  </si>
  <si>
    <t>EQUIPMENT COSTING $5,000.00 OR MORE (a single unit with a useful life of 2 or more years)</t>
  </si>
  <si>
    <t>TOTAL EQUIPMENT $5,000.00 OR More</t>
  </si>
  <si>
    <t>Semester</t>
  </si>
  <si>
    <t>TOTAL PROJECT COST YEAR ONE</t>
  </si>
  <si>
    <t>SPONSOR:</t>
  </si>
  <si>
    <t xml:space="preserve">Undergrad </t>
  </si>
  <si>
    <t>BUDGET CALC. SHEET</t>
  </si>
  <si>
    <t>P.I.</t>
  </si>
  <si>
    <t>WESTERN CAROLINA UNIVERSITY</t>
  </si>
  <si>
    <t>WCU Part-Time (No Benefits &lt; .5 FTE)</t>
  </si>
  <si>
    <r>
      <t xml:space="preserve">WCU Part-Time (Benefits </t>
    </r>
    <r>
      <rPr>
        <b/>
        <u/>
        <sz val="12"/>
        <rFont val="Tahoma"/>
        <family val="2"/>
      </rPr>
      <t>&gt;</t>
    </r>
    <r>
      <rPr>
        <b/>
        <sz val="12"/>
        <rFont val="Tahoma"/>
        <family val="2"/>
      </rPr>
      <t xml:space="preserve"> .5 FTE)</t>
    </r>
  </si>
  <si>
    <r>
      <t xml:space="preserve">If </t>
    </r>
    <r>
      <rPr>
        <b/>
        <u/>
        <sz val="10"/>
        <rFont val="Tahoma"/>
        <family val="2"/>
      </rPr>
      <t>&gt;</t>
    </r>
    <r>
      <rPr>
        <b/>
        <sz val="10"/>
        <rFont val="Tahoma"/>
        <family val="2"/>
      </rPr>
      <t xml:space="preserve"> .5 FTE put 100% in each box</t>
    </r>
  </si>
  <si>
    <t>TOTAL PART-TIME PERSONNEL</t>
  </si>
  <si>
    <t>Subtotal</t>
  </si>
  <si>
    <t>Domestic</t>
  </si>
  <si>
    <t>Foreign</t>
  </si>
  <si>
    <t>Beg Date:</t>
  </si>
  <si>
    <t>End Date:</t>
  </si>
  <si>
    <t>Western Carolina University
Fringe Benefits approved by DHHS
SFY 2012</t>
  </si>
  <si>
    <t>Benefit Type</t>
  </si>
  <si>
    <t xml:space="preserve">Employee Type </t>
  </si>
  <si>
    <t>State
Employee</t>
  </si>
  <si>
    <t>University 
Employee</t>
  </si>
  <si>
    <t>Physicians &amp; 
Associates</t>
  </si>
  <si>
    <t xml:space="preserve">Graduate
Students </t>
  </si>
  <si>
    <t>Retirement</t>
  </si>
  <si>
    <r>
      <t xml:space="preserve">Teachers &amp; State Employees Retirement </t>
    </r>
    <r>
      <rPr>
        <b/>
        <sz val="10"/>
        <color indexed="62"/>
        <rFont val="Arial"/>
        <family val="2"/>
      </rPr>
      <t>*</t>
    </r>
  </si>
  <si>
    <t>-</t>
  </si>
  <si>
    <r>
      <t xml:space="preserve">University Employees Optional Retirement </t>
    </r>
    <r>
      <rPr>
        <b/>
        <sz val="10"/>
        <color indexed="62"/>
        <rFont val="Arial"/>
        <family val="2"/>
      </rPr>
      <t xml:space="preserve">* </t>
    </r>
  </si>
  <si>
    <t>Additional Retirement Plans/disability/life insurance</t>
  </si>
  <si>
    <t>Social Security</t>
  </si>
  <si>
    <t>FICA</t>
  </si>
  <si>
    <t>Health Insurance</t>
  </si>
  <si>
    <t>State Health Plan</t>
  </si>
  <si>
    <t xml:space="preserve">Supplemental Health Plan </t>
  </si>
  <si>
    <t xml:space="preserve">Graduate Student Health Plan </t>
  </si>
  <si>
    <t xml:space="preserve">Post Doctoral Health Plan </t>
  </si>
  <si>
    <t xml:space="preserve">Miscellaneous </t>
  </si>
  <si>
    <r>
      <t xml:space="preserve">Tuition </t>
    </r>
    <r>
      <rPr>
        <i/>
        <sz val="10"/>
        <rFont val="Arial"/>
        <family val="2"/>
      </rPr>
      <t>(In State Only) ** for academic year</t>
    </r>
  </si>
  <si>
    <t xml:space="preserve">Total percent of benefits (excludes health insurance and tuition) </t>
  </si>
  <si>
    <t>* includes .52 for disability income plan and .16 for death benefits</t>
  </si>
  <si>
    <t>**refer to tab with In State tuition rates for 11/12</t>
  </si>
  <si>
    <t xml:space="preserve">TOTAL PROJECT CUMULATIVE COST </t>
  </si>
  <si>
    <t>BUDGET YEAR 1</t>
  </si>
  <si>
    <t>BUDGET YEAR 2</t>
  </si>
  <si>
    <t>BUDGET YEAR 3</t>
  </si>
  <si>
    <t>BUDGET YEAR 5</t>
  </si>
  <si>
    <t>BUDGET YEAR 4</t>
  </si>
  <si>
    <t>BUDGET CUMULATIVE</t>
  </si>
  <si>
    <r>
      <t>1.</t>
    </r>
    <r>
      <rPr>
        <b/>
        <sz val="7"/>
        <rFont val="Times New Roman"/>
        <family val="1"/>
      </rPr>
      <t xml:space="preserve">         </t>
    </r>
    <r>
      <rPr>
        <b/>
        <sz val="11"/>
        <rFont val="Times New Roman"/>
        <family val="1"/>
      </rPr>
      <t>In-State and Out-of-State Travel</t>
    </r>
  </si>
  <si>
    <r>
      <t xml:space="preserve">The maximum allowable statutory rate (G.S. 138-6) for meals and lodging is </t>
    </r>
    <r>
      <rPr>
        <b/>
        <sz val="11"/>
        <rFont val="Times New Roman"/>
        <family val="1"/>
      </rPr>
      <t>$100.25</t>
    </r>
    <r>
      <rPr>
        <sz val="11"/>
        <rFont val="Times New Roman"/>
        <family val="1"/>
      </rPr>
      <t xml:space="preserve"> for in-state travel and </t>
    </r>
    <r>
      <rPr>
        <b/>
        <sz val="11"/>
        <rFont val="Times New Roman"/>
        <family val="1"/>
      </rPr>
      <t>$114.35</t>
    </r>
    <r>
      <rPr>
        <sz val="11"/>
        <rFont val="Times New Roman"/>
        <family val="1"/>
      </rPr>
      <t xml:space="preserve"> for out-of-state travel.  The payment of sales tax, lodging tax, local tax, or service fees applied to the cost of lodging is allowed in addition to the lodging rate and is to be paid as lodging expense.</t>
    </r>
  </si>
  <si>
    <t>The following schedule of allowances shall be used for reporting allowable subsistence expenses incurred while traveling on official state business:</t>
  </si>
  <si>
    <t>In State</t>
  </si>
  <si>
    <t>Out-of-State</t>
  </si>
  <si>
    <t>Breakfast</t>
  </si>
  <si>
    <t>Lunch</t>
  </si>
  <si>
    <t>Dinner</t>
  </si>
  <si>
    <r>
      <t xml:space="preserve">Lodging </t>
    </r>
    <r>
      <rPr>
        <sz val="10"/>
        <rFont val="Times New Roman"/>
        <family val="1"/>
      </rPr>
      <t>(actual up to)</t>
    </r>
  </si>
  <si>
    <t>Total</t>
  </si>
  <si>
    <r>
      <t xml:space="preserve">         1.</t>
    </r>
    <r>
      <rPr>
        <b/>
        <sz val="7"/>
        <rFont val="Times New Roman"/>
        <family val="1"/>
      </rPr>
      <t xml:space="preserve">         </t>
    </r>
    <r>
      <rPr>
        <b/>
        <sz val="11"/>
        <rFont val="Times New Roman"/>
        <family val="1"/>
      </rPr>
      <t>Meals during Overnight Travel</t>
    </r>
  </si>
  <si>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</si>
  <si>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</si>
  <si>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</si>
  <si>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</si>
  <si>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</si>
  <si>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</si>
  <si>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</si>
  <si>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</si>
  <si>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</si>
  <si>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</si>
  <si>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</si>
  <si>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</si>
  <si>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 xml:space="preserve">           2.</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</si>
  <si>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</si>
  <si>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l</t>
  </si>
  <si>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</si>
  <si>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</si>
  <si>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</si>
  <si>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</si>
  <si>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</si>
  <si>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</si>
  <si>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3.</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</si>
  <si>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</si>
  <si>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4.</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</si>
  <si>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</si>
  <si>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5.</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</si>
  <si>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</si>
  <si>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6.</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</si>
  <si>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</si>
  <si>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 xml:space="preserve">       A.</t>
  </si>
  <si>
    <t>Use for the Convenience of the State</t>
  </si>
  <si>
    <r>
      <t xml:space="preserve">When private vehicles are approved for use on official business for the convenience of the State, reimbursement will be paid at the mileage rate set by the IRS, which is  </t>
    </r>
    <r>
      <rPr>
        <b/>
        <sz val="11"/>
        <rFont val="Times New Roman"/>
        <family val="1"/>
      </rPr>
      <t xml:space="preserve">51 cents per mile through June 30, 2011 with an increase set July 1, 2011 to 55.5 cents.  </t>
    </r>
    <r>
      <rPr>
        <sz val="11"/>
        <rFont val="Times New Roman"/>
        <family val="1"/>
      </rPr>
      <t>“Convenience of the State” is defined as:</t>
    </r>
  </si>
  <si>
    <r>
      <t>·</t>
    </r>
    <r>
      <rPr>
        <sz val="7"/>
        <rFont val="Times New Roman"/>
        <family val="1"/>
      </rPr>
      <t>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</si>
  <si>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</si>
  <si>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</si>
  <si>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</si>
  <si>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</si>
  <si>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t xml:space="preserve">When private vehicles are used on official business for the convenience of the employee, reimbursement is made at the lowest prevailing motor pool rate which is presently thirty cents ($.30)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        
</t>
  </si>
  <si>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</si>
  <si>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</si>
  <si>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</si>
  <si>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</si>
  <si>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</si>
  <si>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</si>
  <si>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</si>
  <si>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</si>
  <si>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</si>
  <si>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</si>
  <si>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</si>
  <si>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</si>
  <si>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</si>
  <si>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</si>
  <si>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</si>
  <si>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</si>
  <si>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</si>
  <si>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</si>
  <si>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</si>
  <si>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</si>
  <si>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</si>
  <si>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</si>
  <si>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</si>
  <si>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</si>
  <si>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</si>
  <si>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</si>
  <si>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</si>
  <si>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</si>
  <si>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</si>
  <si>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</si>
  <si>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</si>
  <si>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</si>
  <si>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</si>
  <si>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</si>
  <si>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</si>
  <si>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</si>
  <si>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</si>
  <si>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</si>
  <si>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</si>
  <si>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</si>
  <si>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</si>
  <si>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</si>
  <si>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</si>
  <si>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</si>
  <si>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</si>
  <si>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</si>
  <si>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</si>
  <si>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</si>
  <si>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Raleigh</t>
  </si>
  <si>
    <t>Charlotte</t>
  </si>
  <si>
    <t>Reidsville</t>
  </si>
  <si>
    <t>Clyde</t>
  </si>
  <si>
    <t>Research Triangle</t>
  </si>
  <si>
    <t>Cherokee</t>
  </si>
  <si>
    <t>Roanoke Rapids</t>
  </si>
  <si>
    <t>Concord</t>
  </si>
  <si>
    <t>Robbinsville</t>
  </si>
  <si>
    <t>Crossnore</t>
  </si>
  <si>
    <t>Rocky Mount</t>
  </si>
  <si>
    <t>Durham</t>
  </si>
  <si>
    <t>Rutherfordton</t>
  </si>
  <si>
    <t>Elizabeth City</t>
  </si>
  <si>
    <t>Salisbury</t>
  </si>
  <si>
    <t>Fayetteville</t>
  </si>
  <si>
    <t>Sanford</t>
  </si>
  <si>
    <t>Fletcher</t>
  </si>
  <si>
    <t>Shelby</t>
  </si>
  <si>
    <t>Fontana</t>
  </si>
  <si>
    <t>Skyland</t>
  </si>
  <si>
    <t>Franklin</t>
  </si>
  <si>
    <t>Southern Pines</t>
  </si>
  <si>
    <t>Gastonia</t>
  </si>
  <si>
    <t>Southport</t>
  </si>
  <si>
    <t>Goldsboro</t>
  </si>
  <si>
    <t>Spruce Pines</t>
  </si>
  <si>
    <t>Greensboro</t>
  </si>
  <si>
    <t>Statesville</t>
  </si>
  <si>
    <t>Greenville</t>
  </si>
  <si>
    <t>Swannanoa</t>
  </si>
  <si>
    <t>Hayesville</t>
  </si>
  <si>
    <t>Sylva</t>
  </si>
  <si>
    <t>Henderson</t>
  </si>
  <si>
    <t>Thomasville</t>
  </si>
  <si>
    <t>Hendersonville</t>
  </si>
  <si>
    <t>Tryon</t>
  </si>
  <si>
    <t xml:space="preserve">Hickory </t>
  </si>
  <si>
    <t>Wake Forest</t>
  </si>
  <si>
    <t>Highlands</t>
  </si>
  <si>
    <t>Walnut Creek</t>
  </si>
  <si>
    <t>High Point</t>
  </si>
  <si>
    <t>Waynesville</t>
  </si>
  <si>
    <t>Hot Springs</t>
  </si>
  <si>
    <t>Weaverville</t>
  </si>
  <si>
    <t>Jacksonville</t>
  </si>
  <si>
    <t>Wilmington</t>
  </si>
  <si>
    <t>Kannapolis</t>
  </si>
  <si>
    <t xml:space="preserve">Wilson </t>
  </si>
  <si>
    <t>Kinston</t>
  </si>
  <si>
    <t>Winston Salem</t>
  </si>
  <si>
    <t>Kitty Hawk</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</si>
  <si>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</si>
  <si>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</si>
  <si>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</si>
  <si>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</si>
  <si>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</si>
  <si>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</si>
  <si>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</si>
  <si>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</si>
  <si>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</si>
  <si>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</si>
  <si>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</si>
  <si>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</si>
  <si>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</si>
  <si>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</si>
  <si>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</si>
  <si>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</si>
  <si>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</si>
  <si>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</si>
  <si>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</si>
  <si>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</si>
  <si>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</si>
  <si>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</si>
  <si>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</si>
  <si>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</si>
  <si>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</si>
  <si>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</si>
  <si>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</si>
  <si>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</si>
  <si>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</si>
  <si>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</si>
  <si>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</si>
  <si>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</si>
  <si>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Jan-June 51 cents per mile Jul-Dec 55.5 cents per mile</t>
  </si>
  <si>
    <t>5-A</t>
  </si>
  <si>
    <t>(3) Used for “convenience of employee</t>
  </si>
  <si>
    <t>30 cents per mile</t>
  </si>
  <si>
    <t>5-B</t>
  </si>
  <si>
    <t>PUBLIC TRANSPORTATION</t>
  </si>
  <si>
    <t>$5.00 each one-way trip</t>
  </si>
  <si>
    <t>7-B, 7-C</t>
  </si>
  <si>
    <t>RENTAL CAR</t>
  </si>
  <si>
    <t>7-B, 7-E</t>
  </si>
  <si>
    <t>TAXIS AND SHUTTLES</t>
  </si>
  <si>
    <t>TOLLS</t>
  </si>
  <si>
    <t>8-B</t>
  </si>
  <si>
    <t>TRAIN</t>
  </si>
  <si>
    <r>
      <t xml:space="preserve">(1)   </t>
    </r>
    <r>
      <rPr>
        <i/>
        <sz val="10"/>
        <rFont val="Times New Roman"/>
        <family val="1"/>
      </rPr>
      <t>Requires advance approval of Chancellor.</t>
    </r>
  </si>
  <si>
    <r>
      <t xml:space="preserve">(2)   </t>
    </r>
    <r>
      <rPr>
        <i/>
        <sz val="10"/>
        <rFont val="Times New Roman"/>
        <family val="1"/>
      </rPr>
      <t xml:space="preserve">Applies when (a) a state-owned vehicle is not available </t>
    </r>
    <r>
      <rPr>
        <b/>
        <i/>
        <sz val="10"/>
        <rFont val="Times New Roman"/>
        <family val="1"/>
      </rPr>
      <t>or</t>
    </r>
    <r>
      <rPr>
        <i/>
        <sz val="10"/>
        <rFont val="Times New Roman"/>
        <family val="1"/>
      </rPr>
      <t xml:space="preserve"> (b) the round trip is </t>
    </r>
    <r>
      <rPr>
        <i/>
        <u/>
        <sz val="10"/>
        <rFont val="Times New Roman"/>
        <family val="1"/>
      </rPr>
      <t>&lt;</t>
    </r>
    <r>
      <rPr>
        <i/>
        <sz val="10"/>
        <rFont val="Times New Roman"/>
        <family val="1"/>
      </rPr>
      <t xml:space="preserve"> 60 miles.</t>
    </r>
  </si>
  <si>
    <r>
      <t xml:space="preserve">(3)   </t>
    </r>
    <r>
      <rPr>
        <i/>
        <sz val="10"/>
        <rFont val="Times New Roman"/>
        <family val="1"/>
      </rPr>
      <t xml:space="preserve">Total reimbursement must be </t>
    </r>
    <r>
      <rPr>
        <i/>
        <u/>
        <sz val="10"/>
        <rFont val="Times New Roman"/>
        <family val="1"/>
      </rPr>
      <t>&lt;</t>
    </r>
    <r>
      <rPr>
        <i/>
        <sz val="10"/>
        <rFont val="Times New Roman"/>
        <family val="1"/>
      </rPr>
      <t xml:space="preserve"> lowest cost of airfare.</t>
    </r>
  </si>
  <si>
    <t>OTHER TRAVEL EXPENSES</t>
  </si>
  <si>
    <t>Rate of Reimbursement</t>
  </si>
  <si>
    <t>Policy</t>
  </si>
  <si>
    <t>Reference</t>
  </si>
  <si>
    <t>PASSPORT</t>
  </si>
  <si>
    <t>8-E</t>
  </si>
  <si>
    <t>REGISTRATION FEES</t>
  </si>
  <si>
    <t>8-A</t>
  </si>
  <si>
    <t>TELEPHONE CALLS WHEN IN TRAVEL STATUS</t>
  </si>
  <si>
    <r>
      <t xml:space="preserve">(1) Business calls (individual call </t>
    </r>
    <r>
      <rPr>
        <b/>
        <u/>
        <sz val="10"/>
        <rFont val="Times New Roman"/>
        <family val="1"/>
      </rPr>
      <t>&lt;</t>
    </r>
    <r>
      <rPr>
        <b/>
        <sz val="10"/>
        <rFont val="Times New Roman"/>
        <family val="1"/>
      </rPr>
      <t xml:space="preserve"> $5.00)</t>
    </r>
  </si>
  <si>
    <t>8-C</t>
  </si>
  <si>
    <t>(2) Business calls (individual call &gt; $5.00)</t>
  </si>
  <si>
    <t>(3) Personal calls (in-state call)</t>
  </si>
  <si>
    <t>Actual cost up to $3.00</t>
  </si>
  <si>
    <t>(4) Personal calls (out-of-state call)</t>
  </si>
  <si>
    <t>Actual cost up to $5.00</t>
  </si>
  <si>
    <t>(5) Employee Emergency Calls</t>
  </si>
  <si>
    <t>(6) Business calls on personal mobile phone</t>
  </si>
  <si>
    <t>TIPS</t>
  </si>
  <si>
    <t>(1) For meals and/or food service</t>
  </si>
  <si>
    <t>Included in Meal Allowance</t>
  </si>
  <si>
    <t>8-D</t>
  </si>
  <si>
    <t>(2) For other services (baggage handling, etc.)</t>
  </si>
  <si>
    <t>TRAVEL AGENT FEES AND SERVICE CHARGES</t>
  </si>
  <si>
    <t>8-F</t>
  </si>
  <si>
    <r>
      <rPr>
        <b/>
        <i/>
        <sz val="11"/>
        <rFont val="Times New Roman"/>
        <family val="1"/>
      </rPr>
      <t>1</t>
    </r>
    <r>
      <rPr>
        <i/>
        <sz val="11"/>
        <rFont val="Times New Roman"/>
        <family val="1"/>
      </rPr>
      <t xml:space="preserve">  Must be identified as to point of origin and destination.</t>
    </r>
  </si>
  <si>
    <r>
      <t xml:space="preserve">2 </t>
    </r>
    <r>
      <rPr>
        <i/>
        <sz val="11"/>
        <rFont val="Times New Roman"/>
        <family val="1"/>
      </rPr>
      <t>Only allowed during trips of 2 or more consecutive days and limited to 1 call for each 2 days of travel.</t>
    </r>
  </si>
  <si>
    <r>
      <t xml:space="preserve">3  </t>
    </r>
    <r>
      <rPr>
        <i/>
        <sz val="11"/>
        <rFont val="Times New Roman"/>
        <family val="1"/>
      </rPr>
      <t>Telephone bill must be submitted with names of individuals called and nature of calls.</t>
    </r>
  </si>
  <si>
    <r>
      <t xml:space="preserve">4  </t>
    </r>
    <r>
      <rPr>
        <i/>
        <sz val="11"/>
        <rFont val="Times New Roman"/>
        <family val="1"/>
      </rPr>
      <t>Excessive tips must be documented with a receipt and explanation.</t>
    </r>
  </si>
  <si>
    <r>
      <t xml:space="preserve">5 </t>
    </r>
    <r>
      <rPr>
        <i/>
        <sz val="11"/>
        <rFont val="Times New Roman"/>
        <family val="1"/>
      </rPr>
      <t xml:space="preserve"> Travel agent fees and service charges &gt; $100 require approval of Vice-Chancellor</t>
    </r>
  </si>
  <si>
    <t>EQUIPMENT COSTING $5,000.00 OR MORE</t>
  </si>
  <si>
    <t>TOTAL PROJECT COST YEAR FOUR</t>
  </si>
  <si>
    <t>Explanation</t>
  </si>
  <si>
    <t>TOTAL PROJECT COST YEAR TWO</t>
  </si>
  <si>
    <t>TOTAL PROJECT COST YEAR THREE</t>
  </si>
  <si>
    <t>TOTAL PROJECT COST YEAR FIVE</t>
  </si>
  <si>
    <t>They earn vacation and sick leave – for instance instead of 8 hours of sick leave per month it is 4 hours – based on a pro rata basis.</t>
  </si>
  <si>
    <t>*Employees that are .50 can purchase health insurance and also participate in the NC FLEX Program. They do not participate in retirement.</t>
  </si>
  <si>
    <t xml:space="preserve">  They earn vacation and sick leave – for instance instead of 8 hours of sick leave per month it is 4 hours – based on a pro rata basis.</t>
  </si>
  <si>
    <t>*Employees that are .50 FTE or Greater can purchase health insurance and also participate in the NC FLEX Program. They do not participate in retirement.</t>
  </si>
  <si>
    <t>This Template is password protected.  If changes are needed please call Ext. 2576</t>
  </si>
  <si>
    <t>Contractual</t>
  </si>
  <si>
    <t>Contractualt</t>
  </si>
  <si>
    <t>Account and Description</t>
  </si>
  <si>
    <t>2012-2013</t>
  </si>
  <si>
    <t>Historical</t>
  </si>
  <si>
    <t>7.65% on first $106,800, then 1.45% on wages in excess of $106,800</t>
  </si>
  <si>
    <t>2012              $106,800</t>
  </si>
  <si>
    <t>2011              $106,800</t>
  </si>
  <si>
    <t>2010              $106,800</t>
  </si>
  <si>
    <t>2009              $106,800</t>
  </si>
  <si>
    <t>State Retirement (TSERS)</t>
  </si>
  <si>
    <t>FY13</t>
  </si>
  <si>
    <t>FY12</t>
  </si>
  <si>
    <t>FY11</t>
  </si>
  <si>
    <t>FY10</t>
  </si>
  <si>
    <t>FY09</t>
  </si>
  <si>
    <t>Budgt</t>
  </si>
  <si>
    <t>Pension</t>
  </si>
  <si>
    <t>Disability</t>
  </si>
  <si>
    <t>Death Benefit</t>
  </si>
  <si>
    <t>TOTAL</t>
  </si>
  <si>
    <t>Medical Insurance</t>
  </si>
  <si>
    <t>FY08</t>
  </si>
  <si>
    <t>Rate annually</t>
  </si>
  <si>
    <t>Monthly Rate July-Oct</t>
  </si>
  <si>
    <t>Monthly Rate / Nov-Jun</t>
  </si>
  <si>
    <t>N/A</t>
  </si>
  <si>
    <t>Optional Retirement (ORP)</t>
  </si>
  <si>
    <t>Law</t>
  </si>
  <si>
    <t>Law Enforcement Officers Only                                                                                             State Retirement rate plus 5%</t>
  </si>
  <si>
    <t>Enforcement</t>
  </si>
  <si>
    <t>Session Law</t>
  </si>
  <si>
    <r>
      <t xml:space="preserve">2012-142 </t>
    </r>
    <r>
      <rPr>
        <sz val="10"/>
        <rFont val="Calibri"/>
        <family val="2"/>
      </rPr>
      <t>§</t>
    </r>
    <r>
      <rPr>
        <sz val="10"/>
        <rFont val="Arial"/>
        <family val="2"/>
      </rPr>
      <t>25.10</t>
    </r>
  </si>
  <si>
    <t>Room Rental Fee</t>
  </si>
  <si>
    <t>Room Rental Fees</t>
  </si>
  <si>
    <t>Marketing Costs</t>
  </si>
  <si>
    <t>2013-2014</t>
  </si>
  <si>
    <t>2013 $110,100</t>
  </si>
  <si>
    <t>FY14</t>
  </si>
  <si>
    <t>Budget</t>
  </si>
  <si>
    <t>Monthly Rate</t>
  </si>
  <si>
    <t>2013-360 §35.15</t>
  </si>
  <si>
    <r>
      <t xml:space="preserve"> </t>
    </r>
    <r>
      <rPr>
        <sz val="9"/>
        <color rgb="FF000000"/>
        <rFont val="Arial"/>
        <family val="2"/>
      </rPr>
      <t xml:space="preserve">Account and Description </t>
    </r>
  </si>
  <si>
    <t xml:space="preserve">2013-2014 </t>
  </si>
  <si>
    <t xml:space="preserve">Historical </t>
  </si>
  <si>
    <t xml:space="preserve">Social Security </t>
  </si>
  <si>
    <t xml:space="preserve">7.65% on first $113,700, then 1.45% on wages in excess of $113,700 </t>
  </si>
  <si>
    <t xml:space="preserve">2013 $110,100 </t>
  </si>
  <si>
    <t xml:space="preserve">2012 $110,100 </t>
  </si>
  <si>
    <t xml:space="preserve">2011 $106,800 </t>
  </si>
  <si>
    <t xml:space="preserve">2010 $106,800 </t>
  </si>
  <si>
    <t xml:space="preserve">State Retirement (TSERS) </t>
  </si>
  <si>
    <t xml:space="preserve">FY14 </t>
  </si>
  <si>
    <t xml:space="preserve">FY13 </t>
  </si>
  <si>
    <t xml:space="preserve">FY12 </t>
  </si>
  <si>
    <t xml:space="preserve">FY11 </t>
  </si>
  <si>
    <t xml:space="preserve">FY10 </t>
  </si>
  <si>
    <t xml:space="preserve">Budget </t>
  </si>
  <si>
    <t xml:space="preserve">Pension </t>
  </si>
  <si>
    <t xml:space="preserve">Health Insurance </t>
  </si>
  <si>
    <t xml:space="preserve">Disability </t>
  </si>
  <si>
    <t xml:space="preserve">Death Benefit </t>
  </si>
  <si>
    <t xml:space="preserve">Qualified Excess Benefit Arrangement </t>
  </si>
  <si>
    <t xml:space="preserve">N/A </t>
  </si>
  <si>
    <t xml:space="preserve">TOTAL </t>
  </si>
  <si>
    <t xml:space="preserve">Medical Insurance </t>
  </si>
  <si>
    <t xml:space="preserve">Rate annually </t>
  </si>
  <si>
    <t xml:space="preserve">Monthly Rate </t>
  </si>
  <si>
    <t xml:space="preserve">Optional Retirement (ORP) </t>
  </si>
  <si>
    <t xml:space="preserve">Law </t>
  </si>
  <si>
    <t xml:space="preserve">Law Enforcement Officers Only State Retirement rate plus 5% towards Pension Qualified Excess Benefit Arrangement .01% </t>
  </si>
  <si>
    <t xml:space="preserve">Enforcement </t>
  </si>
  <si>
    <t xml:space="preserve">Retirement </t>
  </si>
  <si>
    <t xml:space="preserve">Session Law </t>
  </si>
  <si>
    <t xml:space="preserve">2013-360 §35.15 </t>
  </si>
  <si>
    <t>9.65% on first $106,800, then 1.45% on wages in excess of $106,800</t>
  </si>
  <si>
    <t>2012              $110,100</t>
  </si>
  <si>
    <t xml:space="preserve">Annual Rate </t>
  </si>
  <si>
    <t>Law Enforcement Officers</t>
  </si>
  <si>
    <t>Qualified Excess Benefit Arrangement .01%</t>
  </si>
  <si>
    <t xml:space="preserve"> State Retirement rate plus 5% towards Pension </t>
  </si>
  <si>
    <t>Unemployment/Worker's Comp</t>
  </si>
  <si>
    <t>State Retirement</t>
  </si>
  <si>
    <t>7.65% on first $113,700, then 1.45% on wages in excess of $113,700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</si>
</sst>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00%"/>
  </numFmts>
  <fonts count="67" x14ac:knownFonts="1">
    <font>
      <sz val="11"/>
      <color theme="1"/>
      <name val="Calibri"/>
      <family val="2"/>
      <scheme val="minor"/>
    </font>
    <font>
      <sz val="10"/>
      <name val="Arial"/>
      <family val="2"/>
    </font>
    <font>
      <sz val="10"/>
      <name val="Arial"/>
      <family val="2"/>
    </font>
    <font>
      <sz val="12"/>
      <name val="Tahoma"/>
      <family val="2"/>
    </font>
    <font>
      <b/>
      <sz val="12"/>
      <name val="Tahoma"/>
      <family val="2"/>
    </font>
    <font>
      <sz val="11"/>
      <color theme="1"/>
      <name val="Calibri"/>
      <family val="2"/>
      <scheme val="minor"/>
    </font>
    <font>
      <b/>
      <sz val="12"/>
      <name val="Arial"/>
      <family val="2"/>
    </font>
    <font>
      <sz val="12"/>
      <name val="Arial"/>
      <family val="2"/>
    </font>
    <font>
      <sz val="12"/>
      <color indexed="8"/>
      <name val="Arial"/>
      <family val="2"/>
    </font>
    <font>
      <b/>
      <sz val="11.5"/>
      <name val="Arial"/>
      <family val="2"/>
    </font>
    <font>
      <b/>
      <sz val="11.25"/>
      <name val="Arial"/>
      <family val="2"/>
    </font>
    <font>
      <b/>
      <i/>
      <sz val="12"/>
      <name val="Tahoma"/>
      <family val="2"/>
    </font>
    <font>
      <b/>
      <i/>
      <sz val="11"/>
      <name val="Tahoma"/>
      <family val="2"/>
    </font>
    <font>
      <b/>
      <u/>
      <sz val="12"/>
      <name val="Tahoma"/>
      <family val="2"/>
    </font>
    <font>
      <b/>
      <sz val="14"/>
      <name val="Tahoma"/>
      <family val="2"/>
    </font>
    <font>
      <b/>
      <sz val="12"/>
      <color indexed="8"/>
      <name val="Times New Roman"/>
      <family val="1"/>
    </font>
    <font>
      <b/>
      <sz val="10"/>
      <name val="Tahoma"/>
      <family val="2"/>
    </font>
    <font>
      <b/>
      <sz val="14"/>
      <color indexed="8"/>
      <name val="Tahoma"/>
      <family val="2"/>
    </font>
    <font>
      <b/>
      <u/>
      <sz val="14"/>
      <name val="Tahoma"/>
      <family val="2"/>
    </font>
    <font>
      <b/>
      <u/>
      <sz val="10"/>
      <name val="Tahoma"/>
      <family val="2"/>
    </font>
    <font>
      <sz val="10"/>
      <name val="Arial"/>
      <family val="2"/>
    </font>
    <font>
      <sz val="8"/>
      <name val="Verdana"/>
      <family val="2"/>
    </font>
    <font>
      <sz val="12"/>
      <name val="Tahoma"/>
      <family val="2"/>
    </font>
    <font>
      <b/>
      <sz val="11"/>
      <name val="Tahoma"/>
      <family val="2"/>
    </font>
    <font>
      <sz val="14"/>
      <name val="Arial"/>
      <family val="2"/>
    </font>
    <font>
      <b/>
      <sz val="10"/>
      <name val="ARIAL"/>
      <family val="2"/>
    </font>
    <font>
      <b/>
      <sz val="10"/>
      <color indexed="62"/>
      <name val="Arial"/>
      <family val="2"/>
    </font>
    <font>
      <i/>
      <sz val="10"/>
      <name val="Arial"/>
      <family val="2"/>
    </font>
    <font>
      <sz val="9"/>
      <name val="Arial"/>
      <family val="2"/>
    </font>
    <font>
      <i/>
      <sz val="10"/>
      <color indexed="62"/>
      <name val="Arial"/>
      <family val="2"/>
    </font>
    <font>
      <b/>
      <sz val="11"/>
      <name val="Times New Roman"/>
      <family val="1"/>
    </font>
    <font>
      <b/>
      <sz val="7"/>
      <name val="Times New Roman"/>
      <family val="1"/>
    </font>
    <font>
      <sz val="11"/>
      <name val="Times New Roman"/>
      <family val="1"/>
    </font>
    <font>
      <b/>
      <sz val="10"/>
      <name val="Times New Roman"/>
      <family val="1"/>
    </font>
    <font>
      <sz val="10"/>
      <name val="Times New Roman"/>
      <family val="1"/>
    </font>
    <font>
      <b/>
      <sz val="12"/>
      <name val="Times New Roman"/>
      <family val="1"/>
    </font>
    <font>
      <u/>
      <sz val="11"/>
      <name val="Times New Roman"/>
      <family val="1"/>
    </font>
    <font>
      <sz val="11"/>
      <name val="Symbol"/>
      <family val="1"/>
      <charset val="2"/>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0"/>
      <name val="Times New Roman"/>
      <family val="1"/>
    </font>
    <font>
      <i/>
      <sz val="10"/>
      <name val="Times New Roman"/>
      <family val="1"/>
    </font>
    <font>
      <i/>
      <u/>
      <sz val="10"/>
      <name val="Times New Roman"/>
      <family val="1"/>
    </font>
    <font>
      <b/>
      <i/>
      <sz val="14"/>
      <name val="Times New Roman"/>
      <family val="1"/>
    </font>
    <font>
      <b/>
      <i/>
      <sz val="11"/>
      <name val="Times New Roman"/>
      <family val="1"/>
    </font>
    <font>
      <b/>
      <sz val="9"/>
      <name val="Times New Roman"/>
      <family val="1"/>
    </font>
    <font>
      <b/>
      <u/>
      <sz val="10"/>
      <name val="Times New Roman"/>
      <family val="1"/>
    </font>
    <font>
      <b/>
      <sz val="8"/>
      <name val="Times New Roman"/>
      <family val="1"/>
    </font>
    <font>
      <i/>
      <sz val="11"/>
      <name val="Times New Roman"/>
      <family val="1"/>
    </font>
    <font>
      <b/>
      <sz val="14"/>
      <color rgb="FF1F497D"/>
      <name val="Calibri"/>
      <family val="2"/>
      <scheme val="minor"/>
    </font>
    <font>
      <b/>
      <sz val="14"/>
      <color theme="3"/>
      <name val="Calibri"/>
      <family val="2"/>
      <scheme val="minor"/>
    </font>
    <font>
      <sz val="10"/>
      <name val="Arial"/>
      <family val="2"/>
    </font>
    <font>
      <b/>
      <sz val="9"/>
      <name val="Arial"/>
      <family val="2"/>
    </font>
    <font>
      <sz val="8"/>
      <name val="Arial"/>
      <family val="2"/>
    </font>
    <font>
      <sz val="10"/>
      <name val="Calibri"/>
      <family val="2"/>
    </font>
    <font>
      <u/>
      <sz val="11"/>
      <color theme="10"/>
      <name val="Calibri"/>
      <family val="2"/>
      <scheme val="minor"/>
    </font>
    <font>
      <u/>
      <sz val="11"/>
      <color theme="11"/>
      <name val="Calibri"/>
      <family val="2"/>
      <scheme val="minor"/>
    </font>
    <font>
      <b/>
      <sz val="11"/>
      <color theme="1"/>
      <name val="Calibri"/>
      <family val="2"/>
      <scheme val="minor"/>
    </font>
    <font>
      <sz val="12"/>
      <color rgb="FF000000"/>
      <name val="Arial"/>
      <family val="2"/>
    </font>
    <font>
      <sz val="9"/>
      <color rgb="FF000000"/>
      <name val="Arial"/>
      <family val="2"/>
    </font>
    <font>
      <sz val="7.5"/>
      <color rgb="FF000000"/>
      <name val="Arial"/>
      <family val="2"/>
    </font>
    <font>
      <sz val="8"/>
      <color rgb="FF000000"/>
      <name val="Arial"/>
      <family val="2"/>
    </font>
    <font>
      <sz val="10"/>
      <color rgb="FF000000"/>
      <name val="Arial"/>
      <family val="2"/>
    </font>
    <font>
      <sz val="9"/>
      <color theme="1"/>
      <name val="Arial"/>
      <family val="2"/>
    </font>
  </fonts>
  <fills count="14">
    <fill>
      <patternFill patternType="none"/>
    </fill>
    <fill>
      <patternFill patternType="gray125"/>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theme="7" tint="0.39994506668294322"/>
        <bgColor indexed="64"/>
      </patternFill>
    </fill>
  </fills>
  <borders count="83">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top style="medium">
        <color indexed="64"/>
      </top>
      <bottom/>
      <diagonal/>
    </border>
    <border>
      <left/>
      <right style="thin">
        <color indexed="64"/>
      </right>
      <top style="medium">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style="medium">
        <color indexed="64"/>
      </left>
      <right/>
      <top style="medium">
        <color indexed="64"/>
      </top>
      <bottom/>
      <diagonal/>
    </border>
  </borders>
  <cellStyleXfs count="34">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43" fontId="1" fillId="0" borderId="0" applyBorder="0" applyAlignment="0" applyProtection="0"/>
    <xf numFmtId="0" fontId="54" fillId="0" borderId="0"/>
    <xf numFmtId="43" fontId="1" fillId="0" borderId="0" applyFont="0" applyFill="0" applyBorder="0" applyAlignment="0" applyProtection="0"/>
    <xf numFmtId="0" fontId="1" fillId="0" borderId="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3" fontId="5" fillId="0" borderId="0" applyFont="0" applyFill="0" applyBorder="0" applyAlignment="0" applyProtection="0"/>
  </cellStyleXfs>
  <cellXfs count="754">
    <xf numFmtId="0" fontId="0" fillId="0" borderId="0" xfId="0"/>
    <xf numFmtId="164" fontId="3" fillId="0" borderId="0" xfId="1" applyNumberFormat="1" applyFont="1" applyFill="1"/>
    <xf numFmtId="0" fontId="3" fillId="0" borderId="0" xfId="1" applyFont="1" applyFill="1"/>
    <xf numFmtId="0" fontId="3" fillId="0" borderId="0" xfId="1" applyFont="1" applyFill="1" applyBorder="1"/>
    <xf numFmtId="0" fontId="3" fillId="0" borderId="0" xfId="1" applyFont="1" applyBorder="1"/>
    <xf numFmtId="0" fontId="1" fillId="0" borderId="0" xfId="1"/>
    <xf numFmtId="0" fontId="0" fillId="0" borderId="0" xfId="0" applyAlignment="1">
      <alignment vertical="center"/>
    </xf>
    <xf numFmtId="0" fontId="3" fillId="0" borderId="0" xfId="1" applyFont="1" applyAlignment="1" applyProtection="1">
      <alignment vertical="top" wrapText="1"/>
      <protection locked="0"/>
    </xf>
    <xf numFmtId="0" fontId="3" fillId="0" borderId="0" xfId="1" applyFont="1" applyBorder="1" applyProtection="1">
      <protection locked="0"/>
    </xf>
    <xf numFmtId="164" fontId="3" fillId="0" borderId="0" xfId="1" applyNumberFormat="1" applyFont="1" applyBorder="1" applyProtection="1">
      <protection locked="0"/>
    </xf>
    <xf numFmtId="165" fontId="3" fillId="0" borderId="0" xfId="2" applyNumberFormat="1" applyFont="1" applyFill="1" applyBorder="1" applyProtection="1"/>
    <xf numFmtId="164" fontId="3" fillId="0" borderId="0" xfId="1" applyNumberFormat="1" applyFont="1" applyBorder="1" applyProtection="1"/>
    <xf numFmtId="164" fontId="3" fillId="0" borderId="0" xfId="1" applyNumberFormat="1" applyFont="1" applyFill="1" applyBorder="1" applyProtection="1">
      <protection locked="0"/>
    </xf>
    <xf numFmtId="164" fontId="3" fillId="0" borderId="0" xfId="1" applyNumberFormat="1" applyFont="1" applyFill="1" applyBorder="1" applyProtection="1"/>
    <xf numFmtId="165" fontId="3" fillId="0" borderId="0" xfId="2" applyNumberFormat="1" applyFont="1" applyBorder="1"/>
    <xf numFmtId="165" fontId="3" fillId="5" borderId="8" xfId="2" applyNumberFormat="1" applyFont="1" applyFill="1" applyBorder="1" applyProtection="1"/>
    <xf numFmtId="165" fontId="3" fillId="6" borderId="13" xfId="2" applyNumberFormat="1" applyFont="1" applyFill="1" applyBorder="1" applyProtection="1"/>
    <xf numFmtId="165" fontId="3" fillId="5" borderId="10" xfId="2" applyNumberFormat="1" applyFont="1" applyFill="1" applyBorder="1" applyProtection="1"/>
    <xf numFmtId="165" fontId="3" fillId="6" borderId="6" xfId="2" applyNumberFormat="1" applyFont="1" applyFill="1" applyBorder="1" applyProtection="1"/>
    <xf numFmtId="165" fontId="3" fillId="0" borderId="4" xfId="2" applyNumberFormat="1" applyFont="1" applyFill="1" applyBorder="1" applyProtection="1"/>
    <xf numFmtId="165" fontId="3" fillId="0" borderId="4" xfId="2" applyNumberFormat="1" applyFont="1" applyBorder="1" applyProtection="1"/>
    <xf numFmtId="165" fontId="3" fillId="0" borderId="4" xfId="2" applyNumberFormat="1" applyFont="1" applyBorder="1"/>
    <xf numFmtId="164" fontId="3" fillId="7" borderId="13" xfId="1" applyNumberFormat="1" applyFont="1" applyFill="1" applyBorder="1" applyProtection="1"/>
    <xf numFmtId="165" fontId="3" fillId="0" borderId="1" xfId="2" applyNumberFormat="1" applyFont="1" applyFill="1" applyBorder="1" applyProtection="1"/>
    <xf numFmtId="165" fontId="3" fillId="0" borderId="3" xfId="2" applyNumberFormat="1" applyFont="1" applyFill="1" applyBorder="1" applyProtection="1"/>
    <xf numFmtId="165" fontId="3" fillId="4" borderId="4" xfId="2" applyNumberFormat="1" applyFont="1" applyFill="1" applyBorder="1" applyProtection="1"/>
    <xf numFmtId="165" fontId="3" fillId="4" borderId="4" xfId="2" applyNumberFormat="1" applyFont="1" applyFill="1" applyBorder="1" applyProtection="1">
      <protection locked="0"/>
    </xf>
    <xf numFmtId="165" fontId="3" fillId="5" borderId="7" xfId="2" applyNumberFormat="1" applyFont="1" applyFill="1" applyBorder="1" applyProtection="1"/>
    <xf numFmtId="165" fontId="3" fillId="7" borderId="6" xfId="2" applyNumberFormat="1" applyFont="1" applyFill="1" applyBorder="1" applyProtection="1"/>
    <xf numFmtId="0" fontId="6" fillId="5" borderId="4" xfId="1" applyFont="1" applyFill="1" applyBorder="1" applyAlignment="1" applyProtection="1">
      <alignment vertical="center"/>
    </xf>
    <xf numFmtId="49" fontId="6" fillId="5" borderId="4" xfId="1" applyNumberFormat="1" applyFont="1" applyFill="1" applyBorder="1" applyAlignment="1" applyProtection="1"/>
    <xf numFmtId="1" fontId="6" fillId="5" borderId="6" xfId="1" applyNumberFormat="1" applyFont="1" applyFill="1" applyBorder="1" applyAlignment="1" applyProtection="1"/>
    <xf numFmtId="1" fontId="6" fillId="5" borderId="4" xfId="1" applyNumberFormat="1" applyFont="1" applyFill="1" applyBorder="1" applyAlignment="1" applyProtection="1"/>
    <xf numFmtId="49" fontId="6" fillId="5" borderId="6" xfId="1" applyNumberFormat="1" applyFont="1" applyFill="1" applyBorder="1" applyAlignment="1" applyProtection="1"/>
    <xf numFmtId="49" fontId="6" fillId="5" borderId="4" xfId="1" applyNumberFormat="1" applyFont="1" applyFill="1" applyBorder="1" applyAlignment="1" applyProtection="1">
      <alignment horizontal="center"/>
    </xf>
    <xf numFmtId="49" fontId="6" fillId="5" borderId="4" xfId="1" applyNumberFormat="1" applyFont="1" applyFill="1" applyBorder="1" applyAlignment="1" applyProtection="1">
      <alignment horizontal="right"/>
    </xf>
    <xf numFmtId="49" fontId="6" fillId="5" borderId="6" xfId="1" applyNumberFormat="1" applyFont="1" applyFill="1" applyBorder="1" applyAlignment="1" applyProtection="1">
      <alignment horizontal="right"/>
    </xf>
    <xf numFmtId="49" fontId="9" fillId="5" borderId="4" xfId="1" applyNumberFormat="1" applyFont="1" applyFill="1" applyBorder="1" applyAlignment="1" applyProtection="1">
      <alignment horizontal="right"/>
    </xf>
    <xf numFmtId="49" fontId="10" fillId="5" borderId="4" xfId="1" applyNumberFormat="1" applyFont="1" applyFill="1" applyBorder="1" applyAlignment="1" applyProtection="1">
      <alignment horizontal="right"/>
    </xf>
    <xf numFmtId="0" fontId="3" fillId="5" borderId="8" xfId="1" applyFont="1" applyFill="1" applyBorder="1" applyAlignment="1" applyProtection="1"/>
    <xf numFmtId="0" fontId="3" fillId="0" borderId="0" xfId="1" applyFont="1" applyFill="1" applyBorder="1" applyProtection="1"/>
    <xf numFmtId="0" fontId="4" fillId="0" borderId="4" xfId="1" applyFont="1" applyBorder="1" applyAlignment="1" applyProtection="1">
      <alignment horizontal="center"/>
    </xf>
    <xf numFmtId="0" fontId="3" fillId="0" borderId="0" xfId="1" applyFont="1" applyBorder="1" applyProtection="1"/>
    <xf numFmtId="0" fontId="3" fillId="0" borderId="4" xfId="1" applyFont="1" applyBorder="1" applyAlignment="1" applyProtection="1">
      <alignment horizontal="center"/>
    </xf>
    <xf numFmtId="165" fontId="3" fillId="5" borderId="5" xfId="2" applyNumberFormat="1" applyFont="1" applyFill="1" applyBorder="1" applyProtection="1"/>
    <xf numFmtId="165" fontId="3" fillId="5" borderId="12" xfId="2" applyNumberFormat="1" applyFont="1" applyFill="1" applyBorder="1" applyProtection="1"/>
    <xf numFmtId="49" fontId="6" fillId="5" borderId="2" xfId="1" applyNumberFormat="1" applyFont="1" applyFill="1" applyBorder="1" applyAlignment="1" applyProtection="1">
      <alignment horizontal="right"/>
    </xf>
    <xf numFmtId="49" fontId="10" fillId="5" borderId="2" xfId="1" applyNumberFormat="1" applyFont="1" applyFill="1" applyBorder="1" applyAlignment="1" applyProtection="1">
      <alignment horizontal="right"/>
    </xf>
    <xf numFmtId="49" fontId="6" fillId="5" borderId="2" xfId="1" applyNumberFormat="1" applyFont="1" applyFill="1" applyBorder="1" applyAlignment="1" applyProtection="1"/>
    <xf numFmtId="49" fontId="7" fillId="5" borderId="2" xfId="1" applyNumberFormat="1" applyFont="1" applyFill="1" applyBorder="1" applyAlignment="1" applyProtection="1"/>
    <xf numFmtId="0" fontId="3" fillId="5" borderId="5" xfId="1" applyFont="1" applyFill="1" applyBorder="1" applyProtection="1"/>
    <xf numFmtId="0" fontId="3" fillId="6" borderId="1" xfId="1" applyFont="1" applyFill="1" applyBorder="1" applyProtection="1"/>
    <xf numFmtId="9" fontId="3" fillId="3" borderId="4" xfId="3" applyFont="1" applyFill="1" applyBorder="1" applyProtection="1"/>
    <xf numFmtId="0" fontId="3" fillId="0" borderId="4" xfId="1" applyFont="1" applyFill="1" applyBorder="1" applyProtection="1"/>
    <xf numFmtId="0" fontId="4" fillId="0" borderId="4" xfId="1" applyFont="1" applyFill="1" applyBorder="1" applyAlignment="1" applyProtection="1">
      <alignment horizontal="center"/>
    </xf>
    <xf numFmtId="0" fontId="3" fillId="0" borderId="4" xfId="1" applyFont="1" applyBorder="1" applyProtection="1"/>
    <xf numFmtId="164" fontId="3" fillId="0" borderId="4" xfId="1" applyNumberFormat="1" applyFont="1" applyFill="1" applyBorder="1" applyProtection="1"/>
    <xf numFmtId="164" fontId="4" fillId="0" borderId="4" xfId="1" applyNumberFormat="1" applyFont="1" applyBorder="1" applyAlignment="1" applyProtection="1">
      <alignment horizontal="center"/>
    </xf>
    <xf numFmtId="164" fontId="3" fillId="0" borderId="4" xfId="1" applyNumberFormat="1" applyFont="1" applyBorder="1" applyProtection="1"/>
    <xf numFmtId="44" fontId="3" fillId="0" borderId="4" xfId="2" applyNumberFormat="1" applyFont="1" applyBorder="1" applyAlignment="1" applyProtection="1">
      <alignment horizontal="center" vertical="center"/>
      <protection locked="0"/>
    </xf>
    <xf numFmtId="164" fontId="4" fillId="6" borderId="6" xfId="1" applyNumberFormat="1" applyFont="1" applyFill="1" applyBorder="1" applyAlignment="1" applyProtection="1">
      <alignment horizontal="center" wrapText="1"/>
    </xf>
    <xf numFmtId="0" fontId="3" fillId="0" borderId="2" xfId="1" applyFont="1" applyBorder="1" applyProtection="1">
      <protection locked="0"/>
    </xf>
    <xf numFmtId="165" fontId="3" fillId="0" borderId="8" xfId="2" applyNumberFormat="1" applyFont="1" applyBorder="1"/>
    <xf numFmtId="0" fontId="3" fillId="0" borderId="2" xfId="1" applyFont="1" applyFill="1" applyBorder="1" applyProtection="1"/>
    <xf numFmtId="0" fontId="3" fillId="0" borderId="8" xfId="1" applyFont="1" applyFill="1" applyBorder="1" applyProtection="1"/>
    <xf numFmtId="0" fontId="3" fillId="0" borderId="2" xfId="1" applyFont="1" applyBorder="1" applyProtection="1"/>
    <xf numFmtId="0" fontId="3" fillId="0" borderId="8" xfId="1" applyFont="1" applyBorder="1" applyProtection="1"/>
    <xf numFmtId="165" fontId="3" fillId="3" borderId="8" xfId="2" applyNumberFormat="1" applyFont="1" applyFill="1" applyBorder="1" applyProtection="1"/>
    <xf numFmtId="165" fontId="3" fillId="3" borderId="7" xfId="2" applyNumberFormat="1" applyFont="1" applyFill="1" applyBorder="1" applyProtection="1"/>
    <xf numFmtId="165" fontId="3" fillId="3" borderId="10" xfId="2" applyNumberFormat="1" applyFont="1" applyFill="1" applyBorder="1" applyProtection="1"/>
    <xf numFmtId="0" fontId="4" fillId="6" borderId="6" xfId="1" applyFont="1" applyFill="1" applyBorder="1" applyAlignment="1" applyProtection="1">
      <alignment horizontal="center"/>
    </xf>
    <xf numFmtId="166" fontId="3" fillId="4" borderId="4" xfId="3" applyNumberFormat="1" applyFont="1" applyFill="1" applyBorder="1" applyAlignment="1" applyProtection="1">
      <alignment horizontal="center"/>
    </xf>
    <xf numFmtId="164" fontId="4" fillId="0" borderId="4" xfId="1" applyNumberFormat="1" applyFont="1" applyBorder="1" applyAlignment="1" applyProtection="1"/>
    <xf numFmtId="9" fontId="12" fillId="0" borderId="4" xfId="3" applyFont="1" applyBorder="1" applyProtection="1"/>
    <xf numFmtId="0" fontId="3" fillId="0" borderId="0" xfId="1" applyFont="1" applyBorder="1" applyAlignment="1" applyProtection="1">
      <alignment vertical="center"/>
    </xf>
    <xf numFmtId="0" fontId="4" fillId="0" borderId="2" xfId="1" applyFont="1" applyBorder="1" applyProtection="1"/>
    <xf numFmtId="165" fontId="3" fillId="0" borderId="0" xfId="2" applyNumberFormat="1" applyFont="1" applyBorder="1" applyProtection="1"/>
    <xf numFmtId="0" fontId="4" fillId="0" borderId="4" xfId="1" applyFont="1" applyBorder="1" applyAlignment="1" applyProtection="1">
      <alignment vertical="center"/>
    </xf>
    <xf numFmtId="165" fontId="3" fillId="0" borderId="4" xfId="2" applyNumberFormat="1" applyFont="1" applyBorder="1" applyAlignment="1" applyProtection="1">
      <alignment horizontal="center"/>
    </xf>
    <xf numFmtId="164" fontId="4" fillId="0" borderId="4" xfId="1" applyNumberFormat="1" applyFont="1" applyBorder="1" applyAlignment="1" applyProtection="1">
      <alignment vertical="center"/>
    </xf>
    <xf numFmtId="0" fontId="3" fillId="0" borderId="4" xfId="1" applyFont="1" applyBorder="1" applyAlignment="1" applyProtection="1">
      <alignment vertical="center"/>
    </xf>
    <xf numFmtId="9" fontId="3" fillId="0" borderId="4" xfId="3" applyFont="1" applyBorder="1" applyProtection="1"/>
    <xf numFmtId="0" fontId="3" fillId="6" borderId="13" xfId="1" applyFont="1" applyFill="1" applyBorder="1" applyProtection="1"/>
    <xf numFmtId="0" fontId="3" fillId="2" borderId="11" xfId="1" applyFont="1" applyFill="1" applyBorder="1" applyProtection="1"/>
    <xf numFmtId="0" fontId="3" fillId="2" borderId="14" xfId="1" applyFont="1" applyFill="1" applyBorder="1" applyProtection="1"/>
    <xf numFmtId="164" fontId="3" fillId="6" borderId="6" xfId="1" applyNumberFormat="1" applyFont="1" applyFill="1" applyBorder="1" applyProtection="1"/>
    <xf numFmtId="165" fontId="3" fillId="0" borderId="2" xfId="2" applyNumberFormat="1" applyFont="1" applyBorder="1" applyProtection="1"/>
    <xf numFmtId="165" fontId="3" fillId="0" borderId="8" xfId="2" applyNumberFormat="1" applyFont="1" applyBorder="1" applyProtection="1"/>
    <xf numFmtId="44" fontId="3" fillId="0" borderId="4" xfId="2" applyFont="1" applyBorder="1" applyProtection="1"/>
    <xf numFmtId="0" fontId="3" fillId="6" borderId="6" xfId="1" applyFont="1" applyFill="1" applyBorder="1" applyProtection="1"/>
    <xf numFmtId="0" fontId="11" fillId="0" borderId="0" xfId="1" applyFont="1" applyBorder="1" applyProtection="1"/>
    <xf numFmtId="0" fontId="3" fillId="2" borderId="13" xfId="1" applyFont="1" applyFill="1" applyBorder="1" applyProtection="1"/>
    <xf numFmtId="164" fontId="3" fillId="6" borderId="13" xfId="1" applyNumberFormat="1" applyFont="1" applyFill="1" applyBorder="1" applyProtection="1"/>
    <xf numFmtId="0" fontId="3" fillId="0" borderId="0" xfId="1" applyFont="1" applyBorder="1" applyAlignment="1" applyProtection="1">
      <alignment wrapText="1"/>
    </xf>
    <xf numFmtId="0" fontId="3" fillId="7" borderId="13" xfId="1" applyFont="1" applyFill="1" applyBorder="1" applyProtection="1"/>
    <xf numFmtId="0" fontId="0" fillId="7" borderId="13" xfId="0" applyFill="1" applyBorder="1" applyProtection="1"/>
    <xf numFmtId="0" fontId="3" fillId="7" borderId="13" xfId="1" applyFont="1" applyFill="1" applyBorder="1" applyAlignment="1" applyProtection="1">
      <alignment horizontal="right"/>
    </xf>
    <xf numFmtId="0" fontId="1" fillId="7" borderId="13" xfId="1" applyFill="1" applyBorder="1" applyProtection="1"/>
    <xf numFmtId="0" fontId="3" fillId="0" borderId="1" xfId="1" applyFont="1" applyFill="1" applyBorder="1" applyProtection="1"/>
    <xf numFmtId="164" fontId="3" fillId="5" borderId="5" xfId="1" applyNumberFormat="1" applyFont="1" applyFill="1" applyBorder="1" applyProtection="1"/>
    <xf numFmtId="0" fontId="7" fillId="5" borderId="9" xfId="1" applyFont="1" applyFill="1" applyBorder="1" applyProtection="1"/>
    <xf numFmtId="0" fontId="1" fillId="5" borderId="1" xfId="1" applyFill="1" applyBorder="1" applyProtection="1"/>
    <xf numFmtId="49" fontId="6" fillId="0" borderId="3" xfId="1" applyNumberFormat="1" applyFont="1" applyFill="1" applyBorder="1" applyAlignment="1" applyProtection="1"/>
    <xf numFmtId="164" fontId="3" fillId="0" borderId="1" xfId="1" applyNumberFormat="1" applyFont="1" applyFill="1" applyBorder="1" applyProtection="1"/>
    <xf numFmtId="0" fontId="6" fillId="0" borderId="16" xfId="1" applyFont="1" applyFill="1" applyBorder="1" applyAlignment="1" applyProtection="1">
      <alignment vertical="top" wrapText="1"/>
    </xf>
    <xf numFmtId="49" fontId="6" fillId="0" borderId="0" xfId="1" applyNumberFormat="1" applyFont="1" applyFill="1" applyBorder="1" applyAlignment="1" applyProtection="1"/>
    <xf numFmtId="49" fontId="7" fillId="0" borderId="0" xfId="1" applyNumberFormat="1" applyFont="1" applyFill="1" applyBorder="1" applyAlignment="1" applyProtection="1"/>
    <xf numFmtId="49" fontId="7" fillId="0" borderId="0" xfId="1" applyNumberFormat="1" applyFont="1" applyBorder="1" applyAlignment="1" applyProtection="1"/>
    <xf numFmtId="49" fontId="8" fillId="0" borderId="0" xfId="0" applyNumberFormat="1" applyFont="1" applyAlignment="1" applyProtection="1"/>
    <xf numFmtId="0" fontId="1" fillId="0" borderId="0" xfId="1" applyBorder="1" applyProtection="1"/>
    <xf numFmtId="165" fontId="3" fillId="8" borderId="4" xfId="2" applyNumberFormat="1" applyFont="1" applyFill="1" applyBorder="1" applyProtection="1">
      <protection locked="0"/>
    </xf>
    <xf numFmtId="0" fontId="0" fillId="0" borderId="4" xfId="0" applyBorder="1" applyProtection="1"/>
    <xf numFmtId="9" fontId="3" fillId="0" borderId="8" xfId="3" applyFont="1" applyBorder="1" applyProtection="1"/>
    <xf numFmtId="9" fontId="3" fillId="0" borderId="2" xfId="3" applyFont="1" applyBorder="1" applyProtection="1"/>
    <xf numFmtId="165" fontId="3" fillId="8" borderId="0" xfId="2" applyNumberFormat="1" applyFont="1" applyFill="1" applyBorder="1" applyProtection="1">
      <protection locked="0"/>
    </xf>
    <xf numFmtId="0" fontId="3" fillId="6" borderId="6" xfId="1" applyFont="1" applyFill="1" applyBorder="1" applyAlignment="1" applyProtection="1">
      <alignment horizontal="center"/>
    </xf>
    <xf numFmtId="9" fontId="12" fillId="0" borderId="4" xfId="3" applyFont="1" applyBorder="1" applyAlignment="1" applyProtection="1">
      <alignment horizontal="center"/>
    </xf>
    <xf numFmtId="165" fontId="3" fillId="5" borderId="6" xfId="2" applyNumberFormat="1" applyFont="1" applyFill="1" applyBorder="1" applyProtection="1"/>
    <xf numFmtId="165" fontId="4" fillId="6" borderId="6" xfId="2" applyNumberFormat="1" applyFont="1" applyFill="1" applyBorder="1" applyProtection="1"/>
    <xf numFmtId="165" fontId="4" fillId="5" borderId="6" xfId="2" applyNumberFormat="1" applyFont="1" applyFill="1" applyBorder="1" applyProtection="1"/>
    <xf numFmtId="0" fontId="4" fillId="5" borderId="1" xfId="1" applyFont="1" applyFill="1" applyBorder="1" applyAlignment="1" applyProtection="1">
      <alignment horizontal="right"/>
    </xf>
    <xf numFmtId="0" fontId="4" fillId="0" borderId="0" xfId="1" applyFont="1" applyBorder="1" applyProtection="1"/>
    <xf numFmtId="0" fontId="0" fillId="0" borderId="4" xfId="0" applyBorder="1" applyAlignment="1" applyProtection="1">
      <alignment horizontal="center"/>
    </xf>
    <xf numFmtId="9" fontId="4" fillId="0" borderId="4" xfId="3" applyFont="1" applyFill="1" applyBorder="1" applyAlignment="1" applyProtection="1">
      <alignment horizontal="center"/>
    </xf>
    <xf numFmtId="0" fontId="11" fillId="6" borderId="13" xfId="1" applyFont="1" applyFill="1" applyBorder="1" applyProtection="1"/>
    <xf numFmtId="0" fontId="11" fillId="7" borderId="13" xfId="1" applyFont="1" applyFill="1" applyBorder="1" applyProtection="1"/>
    <xf numFmtId="166" fontId="3" fillId="0" borderId="4" xfId="3" applyNumberFormat="1" applyFont="1" applyBorder="1" applyAlignment="1" applyProtection="1">
      <alignment horizontal="center" wrapText="1"/>
      <protection locked="0"/>
    </xf>
    <xf numFmtId="0" fontId="3" fillId="0" borderId="0" xfId="1" applyFont="1" applyAlignment="1" applyProtection="1">
      <alignment wrapText="1"/>
      <protection locked="0"/>
    </xf>
    <xf numFmtId="0" fontId="0" fillId="0" borderId="0" xfId="0" applyAlignment="1"/>
    <xf numFmtId="0" fontId="3" fillId="0" borderId="0" xfId="1" applyFont="1" applyAlignment="1" applyProtection="1">
      <alignment horizontal="center" vertical="top" wrapText="1"/>
      <protection locked="0"/>
    </xf>
    <xf numFmtId="0" fontId="14" fillId="5" borderId="6" xfId="1" applyFont="1" applyFill="1" applyBorder="1" applyAlignment="1" applyProtection="1">
      <alignment horizontal="center" vertical="center" wrapText="1"/>
    </xf>
    <xf numFmtId="0" fontId="14" fillId="5" borderId="11" xfId="1" applyFont="1" applyFill="1" applyBorder="1" applyAlignment="1" applyProtection="1">
      <alignment horizontal="right" vertical="center"/>
    </xf>
    <xf numFmtId="0" fontId="14" fillId="5" borderId="9" xfId="1" applyFont="1" applyFill="1" applyBorder="1" applyAlignment="1" applyProtection="1">
      <alignment horizontal="right" vertical="top"/>
    </xf>
    <xf numFmtId="165" fontId="3" fillId="3" borderId="4" xfId="2" applyNumberFormat="1" applyFont="1" applyFill="1" applyBorder="1" applyProtection="1"/>
    <xf numFmtId="0" fontId="0" fillId="0" borderId="0" xfId="0"/>
    <xf numFmtId="49" fontId="6" fillId="5" borderId="4" xfId="1" applyNumberFormat="1" applyFont="1" applyFill="1" applyBorder="1" applyAlignment="1" applyProtection="1"/>
    <xf numFmtId="0" fontId="3" fillId="0" borderId="0" xfId="1" applyFont="1" applyFill="1" applyBorder="1" applyProtection="1"/>
    <xf numFmtId="0" fontId="3" fillId="0" borderId="0" xfId="1" applyFont="1" applyBorder="1" applyProtection="1"/>
    <xf numFmtId="0" fontId="3" fillId="0" borderId="4" xfId="1" applyFont="1" applyBorder="1" applyAlignment="1" applyProtection="1">
      <alignment horizontal="center"/>
    </xf>
    <xf numFmtId="165" fontId="3" fillId="0" borderId="4" xfId="10" applyNumberFormat="1" applyFont="1" applyBorder="1" applyProtection="1">
      <protection locked="0"/>
    </xf>
    <xf numFmtId="164" fontId="4" fillId="0" borderId="4" xfId="1" applyNumberFormat="1" applyFont="1" applyBorder="1" applyAlignment="1" applyProtection="1">
      <alignment horizontal="center"/>
    </xf>
    <xf numFmtId="164" fontId="3" fillId="0" borderId="4" xfId="1" applyNumberFormat="1" applyFont="1" applyBorder="1" applyProtection="1"/>
    <xf numFmtId="0" fontId="1" fillId="0" borderId="4" xfId="1" applyBorder="1" applyProtection="1"/>
    <xf numFmtId="0" fontId="4" fillId="0" borderId="0" xfId="1" applyFont="1" applyBorder="1" applyProtection="1"/>
    <xf numFmtId="0" fontId="0" fillId="0" borderId="4" xfId="0" applyBorder="1" applyAlignment="1" applyProtection="1">
      <alignment horizontal="center"/>
    </xf>
    <xf numFmtId="165" fontId="3" fillId="3" borderId="16" xfId="2" applyNumberFormat="1" applyFont="1" applyFill="1" applyBorder="1" applyProtection="1"/>
    <xf numFmtId="49" fontId="6" fillId="5" borderId="6" xfId="1" applyNumberFormat="1" applyFont="1" applyFill="1" applyBorder="1" applyAlignment="1" applyProtection="1"/>
    <xf numFmtId="0" fontId="3" fillId="0" borderId="0" xfId="1" applyFont="1" applyBorder="1" applyProtection="1"/>
    <xf numFmtId="0" fontId="4" fillId="0" borderId="2" xfId="1" applyFont="1" applyBorder="1" applyProtection="1"/>
    <xf numFmtId="0" fontId="3" fillId="6" borderId="13" xfId="1" applyFont="1" applyFill="1" applyBorder="1" applyProtection="1"/>
    <xf numFmtId="0" fontId="3" fillId="2" borderId="11" xfId="1" applyFont="1" applyFill="1" applyBorder="1" applyProtection="1"/>
    <xf numFmtId="0" fontId="3" fillId="2" borderId="14" xfId="1" applyFont="1" applyFill="1" applyBorder="1" applyProtection="1"/>
    <xf numFmtId="164" fontId="3" fillId="6" borderId="6" xfId="1" applyNumberFormat="1" applyFont="1" applyFill="1" applyBorder="1" applyProtection="1"/>
    <xf numFmtId="0" fontId="3" fillId="4" borderId="0" xfId="1" applyFont="1" applyFill="1" applyBorder="1" applyAlignment="1" applyProtection="1">
      <alignment horizontal="left"/>
    </xf>
    <xf numFmtId="0" fontId="3" fillId="6" borderId="6" xfId="1" applyFont="1" applyFill="1" applyBorder="1" applyProtection="1"/>
    <xf numFmtId="0" fontId="4" fillId="0" borderId="0" xfId="1" applyFont="1" applyBorder="1" applyProtection="1"/>
    <xf numFmtId="2" fontId="3" fillId="4" borderId="4" xfId="11" applyNumberFormat="1" applyFont="1" applyFill="1" applyBorder="1" applyAlignment="1" applyProtection="1">
      <alignment horizontal="center"/>
      <protection locked="0"/>
    </xf>
    <xf numFmtId="1" fontId="22" fillId="0" borderId="8" xfId="3" applyNumberFormat="1" applyFont="1" applyBorder="1" applyAlignment="1" applyProtection="1">
      <alignment horizontal="center"/>
      <protection locked="0"/>
    </xf>
    <xf numFmtId="9" fontId="12" fillId="0" borderId="0" xfId="3" applyFont="1" applyBorder="1" applyAlignment="1" applyProtection="1">
      <alignment horizontal="center"/>
    </xf>
    <xf numFmtId="0" fontId="22" fillId="4" borderId="0" xfId="1" applyFont="1" applyFill="1" applyBorder="1" applyAlignment="1" applyProtection="1">
      <alignment horizontal="left"/>
      <protection locked="0"/>
    </xf>
    <xf numFmtId="0" fontId="4" fillId="6" borderId="9" xfId="1" applyFont="1" applyFill="1" applyBorder="1" applyAlignment="1" applyProtection="1">
      <alignment horizontal="center"/>
    </xf>
    <xf numFmtId="10" fontId="3" fillId="7" borderId="13" xfId="1" applyNumberFormat="1" applyFont="1" applyFill="1" applyBorder="1" applyProtection="1"/>
    <xf numFmtId="14" fontId="13" fillId="5" borderId="1" xfId="1" applyNumberFormat="1" applyFont="1" applyFill="1" applyBorder="1" applyAlignment="1" applyProtection="1">
      <alignment horizontal="center" vertical="top"/>
      <protection locked="0"/>
    </xf>
    <xf numFmtId="0" fontId="14" fillId="5" borderId="12" xfId="1" applyFont="1" applyFill="1" applyBorder="1" applyAlignment="1" applyProtection="1">
      <alignment horizontal="right" vertical="top"/>
    </xf>
    <xf numFmtId="0" fontId="14" fillId="5" borderId="12" xfId="1" applyFont="1" applyFill="1" applyBorder="1" applyAlignment="1" applyProtection="1">
      <alignment horizontal="right" vertical="center"/>
    </xf>
    <xf numFmtId="14" fontId="13" fillId="5" borderId="1" xfId="1" applyNumberFormat="1" applyFont="1" applyFill="1" applyBorder="1" applyAlignment="1" applyProtection="1">
      <alignment horizontal="center" vertical="center"/>
      <protection locked="0"/>
    </xf>
    <xf numFmtId="164" fontId="4" fillId="6" borderId="6" xfId="1" applyNumberFormat="1" applyFont="1" applyFill="1" applyBorder="1" applyAlignment="1" applyProtection="1">
      <alignment horizontal="center"/>
    </xf>
    <xf numFmtId="0" fontId="22" fillId="4" borderId="0" xfId="1" applyFont="1" applyFill="1" applyBorder="1" applyAlignment="1" applyProtection="1">
      <alignment horizontal="left"/>
    </xf>
    <xf numFmtId="49" fontId="7" fillId="5" borderId="4" xfId="1" applyNumberFormat="1" applyFont="1" applyFill="1" applyBorder="1" applyAlignment="1" applyProtection="1">
      <alignment horizontal="center" vertical="top" wrapText="1"/>
    </xf>
    <xf numFmtId="0" fontId="0" fillId="12" borderId="29" xfId="0" applyFill="1" applyBorder="1" applyAlignment="1">
      <alignment horizontal="center" wrapText="1"/>
    </xf>
    <xf numFmtId="0" fontId="0" fillId="12" borderId="30" xfId="0" applyFill="1" applyBorder="1" applyAlignment="1">
      <alignment horizontal="center" wrapText="1"/>
    </xf>
    <xf numFmtId="0" fontId="0" fillId="12" borderId="31" xfId="0" applyFill="1" applyBorder="1" applyAlignment="1">
      <alignment horizontal="center" wrapText="1"/>
    </xf>
    <xf numFmtId="0" fontId="0" fillId="0" borderId="33" xfId="0" applyBorder="1"/>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0" fontId="0" fillId="0" borderId="38" xfId="0" applyBorder="1"/>
    <xf numFmtId="0" fontId="0" fillId="0" borderId="39" xfId="0" applyBorder="1" applyAlignment="1">
      <alignment horizontal="center"/>
    </xf>
    <xf numFmtId="0" fontId="0" fillId="0" borderId="40" xfId="0" applyBorder="1"/>
    <xf numFmtId="0" fontId="0" fillId="0" borderId="41" xfId="0" applyBorder="1" applyAlignment="1">
      <alignment horizontal="center"/>
    </xf>
    <xf numFmtId="0" fontId="0" fillId="0" borderId="28" xfId="0" applyBorder="1"/>
    <xf numFmtId="0" fontId="0" fillId="0" borderId="42" xfId="0" applyBorder="1" applyAlignment="1">
      <alignment horizontal="center"/>
    </xf>
    <xf numFmtId="0" fontId="0" fillId="0" borderId="30" xfId="0" applyBorder="1" applyAlignment="1">
      <alignment horizontal="center"/>
    </xf>
    <xf numFmtId="0" fontId="1" fillId="0" borderId="30" xfId="0" applyFont="1" applyBorder="1"/>
    <xf numFmtId="0" fontId="0" fillId="0" borderId="31" xfId="0" applyBorder="1" applyAlignment="1">
      <alignment horizontal="center"/>
    </xf>
    <xf numFmtId="0" fontId="25" fillId="0" borderId="43" xfId="0" applyFont="1" applyBorder="1" applyAlignment="1">
      <alignment horizontal="right"/>
    </xf>
    <xf numFmtId="0" fontId="0" fillId="0" borderId="44" xfId="0" applyBorder="1"/>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42" fontId="0" fillId="0" borderId="34" xfId="0" applyNumberFormat="1" applyBorder="1" applyAlignment="1">
      <alignment horizontal="right"/>
    </xf>
    <xf numFmtId="42" fontId="0" fillId="0" borderId="35" xfId="0" applyNumberFormat="1" applyBorder="1" applyAlignment="1">
      <alignment horizontal="right"/>
    </xf>
    <xf numFmtId="42" fontId="0" fillId="0" borderId="36" xfId="0" applyNumberFormat="1" applyBorder="1" applyAlignment="1">
      <alignment horizontal="center"/>
    </xf>
    <xf numFmtId="42" fontId="0" fillId="0" borderId="39" xfId="0" applyNumberFormat="1" applyBorder="1" applyAlignment="1">
      <alignment horizontal="center"/>
    </xf>
    <xf numFmtId="42" fontId="0" fillId="0" borderId="40" xfId="0" applyNumberFormat="1" applyBorder="1" applyAlignment="1">
      <alignment horizontal="center"/>
    </xf>
    <xf numFmtId="42" fontId="1" fillId="0" borderId="40" xfId="0" applyNumberFormat="1" applyFont="1" applyBorder="1" applyAlignment="1">
      <alignment horizontal="right"/>
    </xf>
    <xf numFmtId="42" fontId="1" fillId="0" borderId="41" xfId="0" applyNumberFormat="1" applyFont="1" applyBorder="1" applyAlignment="1">
      <alignment horizontal="center"/>
    </xf>
    <xf numFmtId="42" fontId="1" fillId="0" borderId="40" xfId="0" applyNumberFormat="1" applyFont="1" applyBorder="1" applyAlignment="1">
      <alignment horizontal="center"/>
    </xf>
    <xf numFmtId="42" fontId="1" fillId="0" borderId="41" xfId="0" applyNumberFormat="1" applyFont="1" applyBorder="1" applyAlignment="1">
      <alignment horizontal="right"/>
    </xf>
    <xf numFmtId="42" fontId="0" fillId="0" borderId="42" xfId="0" applyNumberFormat="1" applyBorder="1" applyAlignment="1">
      <alignment horizontal="center"/>
    </xf>
    <xf numFmtId="42" fontId="0" fillId="0" borderId="30" xfId="0" applyNumberFormat="1" applyBorder="1" applyAlignment="1">
      <alignment horizontal="center"/>
    </xf>
    <xf numFmtId="42" fontId="1" fillId="0" borderId="30" xfId="0" applyNumberFormat="1" applyFont="1" applyBorder="1" applyAlignment="1">
      <alignment horizontal="center"/>
    </xf>
    <xf numFmtId="44" fontId="1" fillId="0" borderId="31" xfId="0" applyNumberFormat="1" applyFont="1" applyBorder="1" applyAlignment="1">
      <alignment horizontal="right"/>
    </xf>
    <xf numFmtId="0" fontId="0" fillId="0" borderId="34" xfId="0" applyBorder="1" applyAlignment="1">
      <alignment horizontal="center"/>
    </xf>
    <xf numFmtId="10" fontId="0" fillId="0" borderId="35" xfId="0" applyNumberFormat="1" applyBorder="1" applyAlignment="1">
      <alignment horizontal="right"/>
    </xf>
    <xf numFmtId="0" fontId="0" fillId="0" borderId="49" xfId="0" applyBorder="1"/>
    <xf numFmtId="10" fontId="0" fillId="0" borderId="50" xfId="0" applyNumberFormat="1" applyBorder="1" applyAlignment="1">
      <alignment horizontal="center"/>
    </xf>
    <xf numFmtId="10" fontId="0" fillId="0" borderId="51" xfId="0" applyNumberFormat="1" applyBorder="1" applyAlignment="1">
      <alignment horizontal="right"/>
    </xf>
    <xf numFmtId="10" fontId="1" fillId="0" borderId="51" xfId="0" applyNumberFormat="1" applyFont="1" applyBorder="1" applyAlignment="1">
      <alignment horizontal="right"/>
    </xf>
    <xf numFmtId="0" fontId="0" fillId="0" borderId="52" xfId="0" applyBorder="1" applyAlignment="1">
      <alignment horizontal="center"/>
    </xf>
    <xf numFmtId="0" fontId="1" fillId="0" borderId="49" xfId="0" applyFont="1" applyBorder="1"/>
    <xf numFmtId="167" fontId="0" fillId="0" borderId="50" xfId="0" applyNumberFormat="1" applyBorder="1" applyAlignment="1">
      <alignment horizontal="center"/>
    </xf>
    <xf numFmtId="167" fontId="0" fillId="0" borderId="51" xfId="0" applyNumberFormat="1" applyBorder="1" applyAlignment="1">
      <alignment horizontal="right"/>
    </xf>
    <xf numFmtId="0" fontId="0" fillId="0" borderId="30" xfId="0" applyBorder="1" applyAlignment="1">
      <alignment horizontal="right"/>
    </xf>
    <xf numFmtId="6" fontId="28" fillId="0" borderId="31" xfId="0" applyNumberFormat="1" applyFont="1" applyBorder="1" applyAlignment="1">
      <alignment horizontal="right"/>
    </xf>
    <xf numFmtId="10" fontId="1" fillId="0" borderId="0" xfId="11" applyNumberFormat="1" applyBorder="1"/>
    <xf numFmtId="10" fontId="0" fillId="0" borderId="0" xfId="0" applyNumberFormat="1" applyBorder="1"/>
    <xf numFmtId="10" fontId="0" fillId="0" borderId="55" xfId="0" applyNumberFormat="1" applyBorder="1"/>
    <xf numFmtId="0" fontId="0" fillId="0" borderId="56" xfId="0" applyBorder="1"/>
    <xf numFmtId="0" fontId="0" fillId="0" borderId="0" xfId="0" applyBorder="1"/>
    <xf numFmtId="0" fontId="0" fillId="0" borderId="55" xfId="0" applyBorder="1"/>
    <xf numFmtId="0" fontId="29" fillId="0" borderId="0" xfId="0" applyFont="1" applyBorder="1"/>
    <xf numFmtId="0" fontId="29" fillId="0" borderId="0" xfId="0" applyFont="1" applyFill="1" applyBorder="1"/>
    <xf numFmtId="0" fontId="0" fillId="0" borderId="57" xfId="0" applyBorder="1"/>
    <xf numFmtId="0" fontId="0" fillId="0" borderId="58" xfId="0" applyBorder="1"/>
    <xf numFmtId="0" fontId="0" fillId="0" borderId="59" xfId="0" applyBorder="1"/>
    <xf numFmtId="165" fontId="3" fillId="13" borderId="4" xfId="2" applyNumberFormat="1" applyFont="1" applyFill="1" applyBorder="1" applyProtection="1"/>
    <xf numFmtId="0" fontId="30" fillId="0" borderId="0" xfId="0" applyFont="1" applyAlignment="1"/>
    <xf numFmtId="0" fontId="30" fillId="0" borderId="0" xfId="0" applyFont="1" applyAlignment="1">
      <alignment horizontal="left" indent="2"/>
    </xf>
    <xf numFmtId="0" fontId="33" fillId="0" borderId="0" xfId="0" applyFont="1"/>
    <xf numFmtId="0" fontId="32" fillId="0" borderId="0" xfId="0" applyFont="1"/>
    <xf numFmtId="0" fontId="34" fillId="0" borderId="60" xfId="0" applyFont="1" applyBorder="1" applyAlignment="1">
      <alignment vertical="top" wrapText="1"/>
    </xf>
    <xf numFmtId="0" fontId="35" fillId="0" borderId="61" xfId="0" applyFont="1" applyBorder="1" applyAlignment="1">
      <alignment horizontal="center" vertical="top" wrapText="1"/>
    </xf>
    <xf numFmtId="0" fontId="34" fillId="0" borderId="62" xfId="0" applyFont="1" applyBorder="1" applyAlignment="1">
      <alignment vertical="top" wrapText="1"/>
    </xf>
    <xf numFmtId="0" fontId="34" fillId="0" borderId="63" xfId="0" applyFont="1" applyBorder="1" applyAlignment="1">
      <alignment horizontal="center" vertical="top" wrapText="1"/>
    </xf>
    <xf numFmtId="0" fontId="32" fillId="0" borderId="62" xfId="0" applyFont="1" applyBorder="1" applyAlignment="1">
      <alignment vertical="top" wrapText="1"/>
    </xf>
    <xf numFmtId="8" fontId="32" fillId="0" borderId="63" xfId="0" applyNumberFormat="1" applyFont="1" applyBorder="1" applyAlignment="1">
      <alignment horizontal="center" vertical="top" wrapText="1"/>
    </xf>
    <xf numFmtId="2" fontId="32" fillId="0" borderId="63" xfId="0" applyNumberFormat="1" applyFont="1" applyBorder="1" applyAlignment="1">
      <alignment horizontal="center" vertical="top" wrapText="1"/>
    </xf>
    <xf numFmtId="0" fontId="35" fillId="0" borderId="62" xfId="0" applyFont="1" applyBorder="1" applyAlignment="1">
      <alignment vertical="top" wrapText="1"/>
    </xf>
    <xf numFmtId="8" fontId="30" fillId="0" borderId="63" xfId="0" applyNumberFormat="1" applyFont="1" applyBorder="1" applyAlignment="1">
      <alignment horizontal="center" vertical="top" wrapText="1"/>
    </xf>
    <xf numFmtId="0" fontId="32" fillId="0" borderId="0" xfId="0" applyFont="1" applyAlignment="1"/>
    <xf numFmtId="0" fontId="37" fillId="0" borderId="0" xfId="0" applyFont="1" applyAlignment="1"/>
    <xf numFmtId="0" fontId="32" fillId="0" borderId="0" xfId="0" applyFont="1" applyAlignment="1">
      <alignment horizontal="left"/>
    </xf>
    <xf numFmtId="0" fontId="34" fillId="0" borderId="0" xfId="0" applyFont="1" applyAlignment="1"/>
    <xf numFmtId="0" fontId="40" fillId="0" borderId="0" xfId="0" applyFont="1" applyAlignment="1">
      <alignment horizontal="right"/>
    </xf>
    <xf numFmtId="0" fontId="40" fillId="0" borderId="0" xfId="0" applyFont="1" applyAlignment="1">
      <alignment horizontal="right" vertical="center"/>
    </xf>
    <xf numFmtId="0" fontId="30" fillId="0" borderId="0" xfId="0" applyFont="1"/>
    <xf numFmtId="0" fontId="30" fillId="0" borderId="0" xfId="0" applyFont="1" applyAlignment="1">
      <alignment horizontal="left" indent="4"/>
    </xf>
    <xf numFmtId="0" fontId="32" fillId="0" borderId="0" xfId="0" applyFont="1" applyAlignment="1">
      <alignment horizontal="left" indent="2"/>
    </xf>
    <xf numFmtId="0" fontId="35" fillId="0" borderId="0" xfId="0" applyFont="1"/>
    <xf numFmtId="0" fontId="34" fillId="0" borderId="0" xfId="0" applyFont="1"/>
    <xf numFmtId="0" fontId="32" fillId="0" borderId="0" xfId="0" applyFont="1" applyAlignment="1">
      <alignment horizontal="left" indent="7"/>
    </xf>
    <xf numFmtId="0" fontId="37" fillId="0" borderId="0" xfId="0" applyFont="1" applyAlignment="1">
      <alignment horizontal="left" indent="4"/>
    </xf>
    <xf numFmtId="0" fontId="32" fillId="0" borderId="0" xfId="0" applyFont="1" applyAlignment="1">
      <alignment horizontal="left" indent="4"/>
    </xf>
    <xf numFmtId="0" fontId="41" fillId="0" borderId="0" xfId="0" applyFont="1" applyAlignment="1">
      <alignment horizontal="left" indent="9"/>
    </xf>
    <xf numFmtId="0" fontId="32" fillId="0" borderId="0" xfId="0" applyFont="1" applyAlignment="1">
      <alignment horizontal="center"/>
    </xf>
    <xf numFmtId="0" fontId="35" fillId="0" borderId="0" xfId="0" applyFont="1" applyAlignment="1">
      <alignment horizontal="left" indent="2"/>
    </xf>
    <xf numFmtId="0" fontId="0" fillId="0" borderId="0" xfId="0" quotePrefix="1"/>
    <xf numFmtId="0" fontId="35" fillId="0" borderId="0" xfId="0" applyFont="1" applyAlignment="1">
      <alignment horizontal="center"/>
    </xf>
    <xf numFmtId="0" fontId="34" fillId="0" borderId="6" xfId="0" applyFont="1" applyBorder="1" applyAlignment="1">
      <alignment horizontal="justify" wrapText="1"/>
    </xf>
    <xf numFmtId="0" fontId="34" fillId="0" borderId="6" xfId="0" applyFont="1" applyBorder="1"/>
    <xf numFmtId="0" fontId="34" fillId="0" borderId="6" xfId="0" applyFont="1" applyBorder="1" applyAlignment="1">
      <alignment horizontal="center"/>
    </xf>
    <xf numFmtId="0" fontId="42" fillId="0" borderId="60" xfId="0" applyFont="1" applyBorder="1" applyAlignment="1">
      <alignment horizontal="center" vertical="top" wrapText="1"/>
    </xf>
    <xf numFmtId="0" fontId="42" fillId="0" borderId="61" xfId="0" applyFont="1" applyBorder="1" applyAlignment="1">
      <alignment horizontal="center" vertical="top" wrapText="1"/>
    </xf>
    <xf numFmtId="0" fontId="43" fillId="0" borderId="64" xfId="0" applyFont="1" applyBorder="1" applyAlignment="1">
      <alignment horizontal="center" vertical="top" wrapText="1"/>
    </xf>
    <xf numFmtId="0" fontId="43" fillId="0" borderId="65" xfId="0" applyFont="1" applyBorder="1" applyAlignment="1">
      <alignment horizontal="center" vertical="top" wrapText="1"/>
    </xf>
    <xf numFmtId="0" fontId="33" fillId="2" borderId="62" xfId="0" applyFont="1" applyFill="1" applyBorder="1" applyAlignment="1">
      <alignment horizontal="left" vertical="center" wrapText="1" indent="2"/>
    </xf>
    <xf numFmtId="0" fontId="33" fillId="2" borderId="63" xfId="0" applyFont="1" applyFill="1" applyBorder="1" applyAlignment="1">
      <alignment horizontal="left" vertical="center" wrapText="1"/>
    </xf>
    <xf numFmtId="0" fontId="33" fillId="2" borderId="63" xfId="0" applyFont="1" applyFill="1" applyBorder="1" applyAlignment="1">
      <alignment horizontal="center" vertical="center" wrapText="1"/>
    </xf>
    <xf numFmtId="0" fontId="33" fillId="0" borderId="62" xfId="0" applyFont="1" applyBorder="1" applyAlignment="1">
      <alignment horizontal="left" vertical="top" wrapText="1"/>
    </xf>
    <xf numFmtId="0" fontId="33" fillId="0" borderId="63" xfId="0" applyFont="1" applyBorder="1" applyAlignment="1">
      <alignment horizontal="center" vertical="top" wrapText="1"/>
    </xf>
    <xf numFmtId="0" fontId="33" fillId="0" borderId="62" xfId="0" applyFont="1" applyBorder="1" applyAlignment="1">
      <alignment horizontal="left" vertical="center" wrapText="1" indent="2"/>
    </xf>
    <xf numFmtId="0" fontId="34" fillId="0" borderId="63" xfId="0" applyFont="1" applyBorder="1" applyAlignment="1">
      <alignment horizontal="center" vertical="center" wrapText="1"/>
    </xf>
    <xf numFmtId="0" fontId="33" fillId="0" borderId="62" xfId="0" applyFont="1" applyBorder="1" applyAlignment="1">
      <alignment horizontal="left" vertical="top" wrapText="1" indent="2"/>
    </xf>
    <xf numFmtId="0" fontId="0" fillId="0" borderId="0" xfId="0" applyAlignment="1">
      <alignment horizontal="left" vertical="center"/>
    </xf>
    <xf numFmtId="0" fontId="33" fillId="0" borderId="62" xfId="0" applyFont="1" applyBorder="1" applyAlignment="1">
      <alignment horizontal="center" vertical="top" wrapText="1"/>
    </xf>
    <xf numFmtId="0" fontId="33" fillId="0" borderId="63" xfId="0" applyFont="1" applyBorder="1" applyAlignment="1">
      <alignment horizontal="center" vertical="center" wrapText="1"/>
    </xf>
    <xf numFmtId="0" fontId="33" fillId="2" borderId="62" xfId="0" applyFont="1" applyFill="1" applyBorder="1" applyAlignment="1">
      <alignment horizontal="left" vertical="top" wrapText="1" indent="2"/>
    </xf>
    <xf numFmtId="0" fontId="34" fillId="2" borderId="63" xfId="0" applyFont="1" applyFill="1" applyBorder="1" applyAlignment="1">
      <alignment horizontal="center" vertical="center" wrapText="1"/>
    </xf>
    <xf numFmtId="0" fontId="34" fillId="2" borderId="63" xfId="0" applyFont="1" applyFill="1" applyBorder="1" applyAlignment="1">
      <alignment horizontal="center" vertical="top" wrapText="1"/>
    </xf>
    <xf numFmtId="0" fontId="33" fillId="2" borderId="63" xfId="0" applyFont="1" applyFill="1" applyBorder="1" applyAlignment="1">
      <alignment horizontal="center" vertical="top" wrapText="1"/>
    </xf>
    <xf numFmtId="0" fontId="34" fillId="0" borderId="63" xfId="0" applyFont="1" applyBorder="1" applyAlignment="1">
      <alignment horizontal="center" wrapText="1"/>
    </xf>
    <xf numFmtId="0" fontId="33" fillId="0" borderId="0" xfId="0" applyFont="1" applyAlignment="1">
      <alignment horizontal="left" indent="2"/>
    </xf>
    <xf numFmtId="0" fontId="1" fillId="0" borderId="0" xfId="0" applyFont="1"/>
    <xf numFmtId="0" fontId="47" fillId="0" borderId="65" xfId="0" applyFont="1" applyBorder="1" applyAlignment="1">
      <alignment horizontal="center" vertical="top" wrapText="1"/>
    </xf>
    <xf numFmtId="0" fontId="47" fillId="0" borderId="63" xfId="0" applyFont="1" applyBorder="1" applyAlignment="1">
      <alignment horizontal="center" vertical="top" wrapText="1"/>
    </xf>
    <xf numFmtId="0" fontId="42" fillId="0" borderId="62" xfId="0" applyFont="1" applyBorder="1" applyAlignment="1">
      <alignment horizontal="left" vertical="top" wrapText="1"/>
    </xf>
    <xf numFmtId="0" fontId="42" fillId="0" borderId="63" xfId="0" applyFont="1" applyBorder="1" applyAlignment="1">
      <alignment horizontal="left" vertical="top" wrapText="1"/>
    </xf>
    <xf numFmtId="0" fontId="42" fillId="0" borderId="63" xfId="0" applyFont="1" applyBorder="1" applyAlignment="1">
      <alignment horizontal="center" vertical="top" wrapText="1"/>
    </xf>
    <xf numFmtId="0" fontId="32" fillId="0" borderId="63" xfId="0" applyFont="1" applyBorder="1" applyAlignment="1">
      <alignment horizontal="center" vertical="center" wrapText="1"/>
    </xf>
    <xf numFmtId="0" fontId="42" fillId="0" borderId="63" xfId="0" applyFont="1" applyBorder="1" applyAlignment="1">
      <alignment horizontal="left" vertical="center" wrapText="1"/>
    </xf>
    <xf numFmtId="0" fontId="42" fillId="0" borderId="63" xfId="0" applyFont="1" applyBorder="1" applyAlignment="1">
      <alignment horizontal="center" vertical="center" wrapText="1"/>
    </xf>
    <xf numFmtId="0" fontId="48" fillId="0" borderId="62" xfId="0" applyFont="1" applyBorder="1" applyAlignment="1">
      <alignment horizontal="left" vertical="center" wrapText="1" indent="2"/>
    </xf>
    <xf numFmtId="0" fontId="50" fillId="0" borderId="62" xfId="0" applyFont="1" applyBorder="1" applyAlignment="1">
      <alignment horizontal="center" vertical="center" wrapText="1"/>
    </xf>
    <xf numFmtId="0" fontId="51" fillId="0" borderId="0" xfId="0" applyFont="1" applyAlignment="1"/>
    <xf numFmtId="0" fontId="51" fillId="0" borderId="0" xfId="0" applyFont="1" applyAlignment="1">
      <alignment wrapText="1"/>
    </xf>
    <xf numFmtId="0" fontId="4" fillId="0" borderId="4" xfId="1" applyFont="1" applyBorder="1" applyAlignment="1" applyProtection="1">
      <alignment horizontal="center"/>
    </xf>
    <xf numFmtId="164" fontId="4" fillId="6" borderId="14" xfId="1" applyNumberFormat="1" applyFont="1" applyFill="1" applyBorder="1" applyAlignment="1" applyProtection="1">
      <alignment horizontal="center" wrapText="1"/>
    </xf>
    <xf numFmtId="164" fontId="3" fillId="0" borderId="8" xfId="1" applyNumberFormat="1" applyFont="1" applyBorder="1" applyProtection="1"/>
    <xf numFmtId="165" fontId="3" fillId="4" borderId="8" xfId="2" applyNumberFormat="1" applyFont="1" applyFill="1" applyBorder="1" applyProtection="1"/>
    <xf numFmtId="165" fontId="3" fillId="6" borderId="14" xfId="2" applyNumberFormat="1" applyFont="1" applyFill="1" applyBorder="1" applyProtection="1"/>
    <xf numFmtId="164" fontId="4" fillId="0" borderId="8" xfId="1" applyNumberFormat="1" applyFont="1" applyBorder="1" applyAlignment="1" applyProtection="1">
      <alignment horizontal="center"/>
    </xf>
    <xf numFmtId="164" fontId="3" fillId="0" borderId="8" xfId="1" applyNumberFormat="1" applyFont="1" applyFill="1" applyBorder="1" applyProtection="1"/>
    <xf numFmtId="165" fontId="3" fillId="0" borderId="8" xfId="2" applyNumberFormat="1" applyFont="1" applyFill="1" applyBorder="1" applyProtection="1"/>
    <xf numFmtId="9" fontId="12" fillId="0" borderId="8" xfId="3" applyFont="1" applyBorder="1" applyAlignment="1" applyProtection="1">
      <alignment horizontal="center"/>
    </xf>
    <xf numFmtId="0" fontId="0" fillId="0" borderId="12" xfId="0" applyBorder="1" applyAlignment="1" applyProtection="1">
      <alignment vertical="top"/>
      <protection locked="0"/>
    </xf>
    <xf numFmtId="0" fontId="0" fillId="0" borderId="5"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0" fillId="0" borderId="1" xfId="0" applyBorder="1" applyAlignment="1" applyProtection="1">
      <alignment vertical="top"/>
      <protection locked="0"/>
    </xf>
    <xf numFmtId="0" fontId="0" fillId="0" borderId="10" xfId="0" applyBorder="1" applyAlignment="1" applyProtection="1">
      <alignment vertical="top"/>
      <protection locked="0"/>
    </xf>
    <xf numFmtId="0" fontId="0" fillId="0" borderId="0" xfId="0" applyBorder="1" applyAlignment="1" applyProtection="1">
      <alignment vertical="top"/>
      <protection locked="0"/>
    </xf>
    <xf numFmtId="164" fontId="4" fillId="6" borderId="13" xfId="1" applyNumberFormat="1" applyFont="1" applyFill="1" applyBorder="1" applyAlignment="1" applyProtection="1">
      <alignment horizontal="center" wrapText="1"/>
    </xf>
    <xf numFmtId="0" fontId="3" fillId="6" borderId="11" xfId="1" applyFont="1" applyFill="1" applyBorder="1" applyProtection="1"/>
    <xf numFmtId="0" fontId="3" fillId="5" borderId="0" xfId="1" applyFont="1" applyFill="1" applyBorder="1" applyProtection="1"/>
    <xf numFmtId="164" fontId="3" fillId="5" borderId="0" xfId="1" applyNumberFormat="1" applyFont="1" applyFill="1" applyBorder="1" applyProtection="1"/>
    <xf numFmtId="166" fontId="3" fillId="5" borderId="0" xfId="3" applyNumberFormat="1" applyFont="1" applyFill="1" applyBorder="1" applyAlignment="1" applyProtection="1">
      <alignment horizontal="center"/>
    </xf>
    <xf numFmtId="2" fontId="3" fillId="5" borderId="0" xfId="11" applyNumberFormat="1" applyFont="1" applyFill="1" applyBorder="1" applyAlignment="1" applyProtection="1">
      <alignment horizontal="center"/>
      <protection locked="0"/>
    </xf>
    <xf numFmtId="0" fontId="3" fillId="5" borderId="0" xfId="1" applyFont="1" applyFill="1" applyBorder="1" applyProtection="1">
      <protection locked="0"/>
    </xf>
    <xf numFmtId="165" fontId="3" fillId="5" borderId="0" xfId="2" applyNumberFormat="1" applyFont="1" applyFill="1" applyBorder="1"/>
    <xf numFmtId="165" fontId="3" fillId="5" borderId="0" xfId="2" applyNumberFormat="1" applyFont="1" applyFill="1" applyBorder="1" applyAlignment="1" applyProtection="1">
      <alignment horizontal="center"/>
    </xf>
    <xf numFmtId="0" fontId="3" fillId="5" borderId="0" xfId="1" applyFont="1" applyFill="1" applyBorder="1" applyAlignment="1" applyProtection="1">
      <alignment horizontal="center"/>
    </xf>
    <xf numFmtId="0" fontId="0" fillId="5" borderId="0" xfId="0" applyFill="1" applyBorder="1" applyAlignment="1" applyProtection="1">
      <alignment horizontal="center"/>
    </xf>
    <xf numFmtId="9" fontId="3" fillId="5" borderId="0" xfId="3" applyFont="1" applyFill="1" applyBorder="1" applyProtection="1"/>
    <xf numFmtId="9" fontId="4" fillId="5" borderId="0" xfId="3" applyFont="1" applyFill="1" applyBorder="1" applyAlignment="1" applyProtection="1">
      <alignment horizontal="center"/>
    </xf>
    <xf numFmtId="165" fontId="3" fillId="5" borderId="0" xfId="2" applyNumberFormat="1" applyFont="1" applyFill="1" applyBorder="1" applyProtection="1"/>
    <xf numFmtId="0" fontId="4" fillId="5" borderId="0" xfId="1" applyFont="1" applyFill="1" applyBorder="1" applyAlignment="1" applyProtection="1"/>
    <xf numFmtId="0" fontId="4" fillId="5" borderId="0" xfId="1" applyFont="1" applyFill="1" applyBorder="1" applyAlignment="1" applyProtection="1">
      <alignment horizontal="center"/>
    </xf>
    <xf numFmtId="0" fontId="1" fillId="5" borderId="0" xfId="1" applyFill="1" applyBorder="1" applyProtection="1"/>
    <xf numFmtId="166" fontId="3" fillId="5" borderId="0" xfId="3" applyNumberFormat="1" applyFont="1" applyFill="1" applyBorder="1" applyAlignment="1" applyProtection="1">
      <alignment horizontal="center"/>
      <protection locked="0"/>
    </xf>
    <xf numFmtId="166" fontId="3" fillId="5" borderId="0" xfId="3" applyNumberFormat="1" applyFont="1" applyFill="1" applyBorder="1" applyAlignment="1" applyProtection="1">
      <alignment horizontal="center" wrapText="1"/>
      <protection locked="0"/>
    </xf>
    <xf numFmtId="9" fontId="12" fillId="5" borderId="0" xfId="3" applyFont="1" applyFill="1" applyBorder="1" applyProtection="1"/>
    <xf numFmtId="1" fontId="22" fillId="5" borderId="0" xfId="3" applyNumberFormat="1" applyFont="1" applyFill="1" applyBorder="1" applyAlignment="1" applyProtection="1">
      <alignment horizontal="center"/>
      <protection locked="0"/>
    </xf>
    <xf numFmtId="164" fontId="3" fillId="5" borderId="0" xfId="1" applyNumberFormat="1" applyFont="1" applyFill="1" applyBorder="1" applyProtection="1">
      <protection locked="0"/>
    </xf>
    <xf numFmtId="0" fontId="3" fillId="5" borderId="0" xfId="1" applyFont="1" applyFill="1" applyBorder="1" applyAlignment="1" applyProtection="1">
      <protection locked="0"/>
    </xf>
    <xf numFmtId="0" fontId="3" fillId="5" borderId="0" xfId="1" applyFont="1" applyFill="1" applyBorder="1" applyAlignment="1" applyProtection="1"/>
    <xf numFmtId="0" fontId="3" fillId="5" borderId="0" xfId="1" applyFont="1" applyFill="1" applyBorder="1" applyAlignment="1" applyProtection="1">
      <alignment wrapText="1"/>
      <protection locked="0"/>
    </xf>
    <xf numFmtId="0" fontId="15" fillId="5" borderId="0" xfId="0" applyFont="1" applyFill="1" applyBorder="1" applyAlignment="1"/>
    <xf numFmtId="0" fontId="3" fillId="6" borderId="14" xfId="1" applyFont="1" applyFill="1" applyBorder="1" applyProtection="1"/>
    <xf numFmtId="165" fontId="3" fillId="0" borderId="10" xfId="2" applyNumberFormat="1" applyFont="1" applyFill="1" applyBorder="1" applyProtection="1"/>
    <xf numFmtId="164" fontId="3" fillId="5" borderId="8" xfId="1" applyNumberFormat="1" applyFont="1" applyFill="1" applyBorder="1" applyProtection="1"/>
    <xf numFmtId="164" fontId="3" fillId="5" borderId="8" xfId="1" applyNumberFormat="1" applyFont="1" applyFill="1" applyBorder="1" applyProtection="1">
      <protection locked="0"/>
    </xf>
    <xf numFmtId="0" fontId="3" fillId="5" borderId="8" xfId="1" applyFont="1" applyFill="1" applyBorder="1" applyAlignment="1" applyProtection="1">
      <protection locked="0"/>
    </xf>
    <xf numFmtId="0" fontId="3" fillId="5" borderId="8" xfId="1" applyFont="1" applyFill="1" applyBorder="1" applyAlignment="1" applyProtection="1">
      <alignment wrapText="1"/>
      <protection locked="0"/>
    </xf>
    <xf numFmtId="0" fontId="15" fillId="5" borderId="8" xfId="0" applyFont="1" applyFill="1" applyBorder="1" applyAlignment="1"/>
    <xf numFmtId="0" fontId="1" fillId="7" borderId="14" xfId="1" applyFill="1" applyBorder="1" applyProtection="1"/>
    <xf numFmtId="164" fontId="3" fillId="6" borderId="14" xfId="1" applyNumberFormat="1" applyFont="1" applyFill="1" applyBorder="1" applyProtection="1"/>
    <xf numFmtId="0" fontId="4" fillId="5" borderId="10" xfId="1" applyFont="1" applyFill="1" applyBorder="1" applyAlignment="1" applyProtection="1">
      <alignment horizontal="right"/>
    </xf>
    <xf numFmtId="164" fontId="3" fillId="5" borderId="7" xfId="1" applyNumberFormat="1" applyFont="1" applyFill="1" applyBorder="1" applyProtection="1"/>
    <xf numFmtId="165" fontId="22" fillId="5" borderId="8" xfId="10" applyNumberFormat="1" applyFont="1" applyFill="1" applyBorder="1" applyProtection="1">
      <protection locked="0"/>
    </xf>
    <xf numFmtId="165" fontId="3" fillId="5" borderId="8" xfId="10" applyNumberFormat="1" applyFont="1" applyFill="1" applyBorder="1" applyProtection="1">
      <protection locked="0"/>
    </xf>
    <xf numFmtId="165" fontId="3" fillId="5" borderId="8" xfId="2" applyNumberFormat="1" applyFont="1" applyFill="1" applyBorder="1"/>
    <xf numFmtId="0" fontId="0" fillId="5" borderId="8" xfId="0" applyFill="1" applyBorder="1" applyProtection="1"/>
    <xf numFmtId="164" fontId="4" fillId="5" borderId="8" xfId="1" applyNumberFormat="1" applyFont="1" applyFill="1" applyBorder="1" applyAlignment="1" applyProtection="1"/>
    <xf numFmtId="165" fontId="3" fillId="5" borderId="8" xfId="2" applyNumberFormat="1" applyFont="1" applyFill="1" applyBorder="1" applyProtection="1">
      <protection locked="0"/>
    </xf>
    <xf numFmtId="164" fontId="4" fillId="5" borderId="8" xfId="1" applyNumberFormat="1" applyFont="1" applyFill="1" applyBorder="1" applyAlignment="1" applyProtection="1">
      <alignment horizontal="center"/>
    </xf>
    <xf numFmtId="44" fontId="3" fillId="5" borderId="8" xfId="2" applyNumberFormat="1" applyFont="1" applyFill="1" applyBorder="1" applyAlignment="1" applyProtection="1">
      <alignment horizontal="center" vertical="center"/>
      <protection locked="0"/>
    </xf>
    <xf numFmtId="9" fontId="12" fillId="5" borderId="8" xfId="3" applyFont="1" applyFill="1" applyBorder="1" applyAlignment="1" applyProtection="1">
      <alignment horizontal="center"/>
    </xf>
    <xf numFmtId="1" fontId="22" fillId="5" borderId="8" xfId="3" applyNumberFormat="1" applyFont="1" applyFill="1" applyBorder="1" applyAlignment="1" applyProtection="1">
      <alignment horizontal="center"/>
      <protection locked="0"/>
    </xf>
    <xf numFmtId="0" fontId="3" fillId="5" borderId="8" xfId="1" applyFont="1" applyFill="1" applyBorder="1" applyProtection="1"/>
    <xf numFmtId="0" fontId="3" fillId="7" borderId="14" xfId="1" applyFont="1" applyFill="1" applyBorder="1" applyProtection="1"/>
    <xf numFmtId="0" fontId="3" fillId="0" borderId="10" xfId="1" applyFont="1" applyFill="1" applyBorder="1" applyProtection="1"/>
    <xf numFmtId="164" fontId="3" fillId="5" borderId="16" xfId="1" applyNumberFormat="1" applyFont="1" applyFill="1" applyBorder="1" applyProtection="1"/>
    <xf numFmtId="164" fontId="3" fillId="5" borderId="4" xfId="1" applyNumberFormat="1" applyFont="1" applyFill="1" applyBorder="1" applyProtection="1">
      <protection locked="0"/>
    </xf>
    <xf numFmtId="0" fontId="1" fillId="5" borderId="4" xfId="1" applyFill="1" applyBorder="1" applyProtection="1"/>
    <xf numFmtId="0" fontId="3" fillId="5" borderId="4" xfId="1" applyFont="1" applyFill="1" applyBorder="1" applyAlignment="1" applyProtection="1">
      <protection locked="0"/>
    </xf>
    <xf numFmtId="164" fontId="3" fillId="5" borderId="4" xfId="1" applyNumberFormat="1" applyFont="1" applyFill="1" applyBorder="1" applyProtection="1"/>
    <xf numFmtId="0" fontId="3" fillId="5" borderId="4" xfId="1" applyFont="1" applyFill="1" applyBorder="1" applyAlignment="1" applyProtection="1"/>
    <xf numFmtId="0" fontId="3" fillId="5" borderId="4" xfId="1" applyFont="1" applyFill="1" applyBorder="1" applyAlignment="1" applyProtection="1">
      <alignment wrapText="1"/>
      <protection locked="0"/>
    </xf>
    <xf numFmtId="0" fontId="15" fillId="5" borderId="4" xfId="0" applyFont="1" applyFill="1" applyBorder="1" applyAlignment="1"/>
    <xf numFmtId="164" fontId="3" fillId="7" borderId="6" xfId="1" applyNumberFormat="1" applyFont="1" applyFill="1" applyBorder="1" applyProtection="1"/>
    <xf numFmtId="0" fontId="4" fillId="5" borderId="16" xfId="1" applyFont="1" applyFill="1" applyBorder="1" applyAlignment="1" applyProtection="1">
      <alignment horizontal="center"/>
    </xf>
    <xf numFmtId="165" fontId="3" fillId="3" borderId="0" xfId="2" applyNumberFormat="1" applyFont="1" applyFill="1" applyBorder="1" applyAlignment="1" applyProtection="1"/>
    <xf numFmtId="165" fontId="3" fillId="3" borderId="1" xfId="2" applyNumberFormat="1" applyFont="1" applyFill="1" applyBorder="1" applyAlignment="1" applyProtection="1"/>
    <xf numFmtId="165" fontId="3" fillId="3" borderId="4" xfId="2" applyNumberFormat="1" applyFont="1" applyFill="1" applyBorder="1" applyAlignment="1" applyProtection="1"/>
    <xf numFmtId="165" fontId="3" fillId="3" borderId="3" xfId="2" applyNumberFormat="1" applyFont="1" applyFill="1" applyBorder="1" applyAlignment="1" applyProtection="1"/>
    <xf numFmtId="49" fontId="4" fillId="5" borderId="3"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right" vertical="center" wrapText="1"/>
    </xf>
    <xf numFmtId="0" fontId="4" fillId="5" borderId="6" xfId="1" applyFont="1" applyFill="1" applyBorder="1" applyAlignment="1" applyProtection="1">
      <alignment horizontal="center"/>
    </xf>
    <xf numFmtId="0" fontId="52" fillId="0" borderId="0" xfId="0" applyFont="1"/>
    <xf numFmtId="165" fontId="3" fillId="5" borderId="4" xfId="2" applyNumberFormat="1" applyFont="1" applyFill="1" applyBorder="1" applyProtection="1"/>
    <xf numFmtId="9" fontId="3" fillId="5" borderId="4" xfId="3" applyFont="1" applyFill="1" applyBorder="1" applyProtection="1"/>
    <xf numFmtId="165" fontId="3" fillId="5" borderId="4" xfId="2" applyNumberFormat="1" applyFont="1" applyFill="1" applyBorder="1" applyProtection="1">
      <protection locked="0"/>
    </xf>
    <xf numFmtId="0" fontId="4" fillId="0" borderId="4" xfId="1" applyFont="1" applyBorder="1" applyAlignment="1" applyProtection="1">
      <alignment horizontal="center"/>
    </xf>
    <xf numFmtId="0" fontId="1" fillId="0" borderId="2" xfId="1" applyBorder="1" applyProtection="1"/>
    <xf numFmtId="165" fontId="3" fillId="4" borderId="2" xfId="2" applyNumberFormat="1" applyFont="1" applyFill="1" applyBorder="1" applyProtection="1"/>
    <xf numFmtId="165" fontId="3" fillId="6" borderId="11" xfId="2" applyNumberFormat="1" applyFont="1" applyFill="1" applyBorder="1" applyProtection="1"/>
    <xf numFmtId="0" fontId="4" fillId="0" borderId="2" xfId="1" applyFont="1" applyBorder="1" applyAlignment="1" applyProtection="1">
      <alignment horizontal="center"/>
    </xf>
    <xf numFmtId="165" fontId="3" fillId="0" borderId="2" xfId="2" applyNumberFormat="1" applyFont="1" applyFill="1" applyBorder="1" applyProtection="1"/>
    <xf numFmtId="44" fontId="3" fillId="0" borderId="0" xfId="2" applyFont="1" applyBorder="1" applyProtection="1"/>
    <xf numFmtId="165" fontId="3" fillId="4" borderId="0" xfId="2" applyNumberFormat="1" applyFont="1" applyFill="1" applyBorder="1" applyProtection="1"/>
    <xf numFmtId="165" fontId="3" fillId="7" borderId="13" xfId="2" applyNumberFormat="1" applyFont="1" applyFill="1" applyBorder="1" applyProtection="1"/>
    <xf numFmtId="165" fontId="4" fillId="6" borderId="13" xfId="2" applyNumberFormat="1" applyFont="1" applyFill="1" applyBorder="1" applyProtection="1"/>
    <xf numFmtId="0" fontId="4" fillId="5" borderId="4" xfId="1" applyFont="1" applyFill="1" applyBorder="1" applyAlignment="1" applyProtection="1">
      <alignment horizontal="center"/>
    </xf>
    <xf numFmtId="44" fontId="3" fillId="5" borderId="4" xfId="2" applyFont="1" applyFill="1" applyBorder="1" applyProtection="1"/>
    <xf numFmtId="165" fontId="3" fillId="5" borderId="16" xfId="2" applyNumberFormat="1" applyFont="1" applyFill="1" applyBorder="1" applyProtection="1"/>
    <xf numFmtId="165" fontId="3" fillId="5" borderId="3" xfId="2" applyNumberFormat="1" applyFont="1" applyFill="1" applyBorder="1" applyProtection="1"/>
    <xf numFmtId="0" fontId="4" fillId="6" borderId="11" xfId="1" applyFont="1" applyFill="1" applyBorder="1" applyAlignment="1" applyProtection="1">
      <alignment horizontal="center"/>
    </xf>
    <xf numFmtId="0" fontId="3" fillId="0" borderId="2" xfId="1" applyFont="1" applyBorder="1" applyAlignment="1" applyProtection="1">
      <alignment vertical="center"/>
    </xf>
    <xf numFmtId="44" fontId="3" fillId="0" borderId="2" xfId="2" applyFont="1" applyBorder="1" applyProtection="1"/>
    <xf numFmtId="165" fontId="3" fillId="4" borderId="2" xfId="2" applyNumberFormat="1" applyFont="1" applyFill="1" applyBorder="1" applyProtection="1">
      <protection locked="0"/>
    </xf>
    <xf numFmtId="165" fontId="3" fillId="7" borderId="11" xfId="2" applyNumberFormat="1" applyFont="1" applyFill="1" applyBorder="1" applyProtection="1"/>
    <xf numFmtId="165" fontId="3" fillId="0" borderId="9" xfId="2" applyNumberFormat="1" applyFont="1" applyFill="1" applyBorder="1" applyProtection="1"/>
    <xf numFmtId="165" fontId="4" fillId="6" borderId="11" xfId="2" applyNumberFormat="1" applyFont="1" applyFill="1" applyBorder="1" applyProtection="1"/>
    <xf numFmtId="0" fontId="3" fillId="5" borderId="4" xfId="1" applyFont="1" applyFill="1" applyBorder="1" applyAlignment="1" applyProtection="1">
      <alignment vertical="center"/>
    </xf>
    <xf numFmtId="0" fontId="0" fillId="5" borderId="4" xfId="0" applyFill="1" applyBorder="1"/>
    <xf numFmtId="10" fontId="4" fillId="0" borderId="66" xfId="1" applyNumberFormat="1" applyFont="1" applyFill="1" applyBorder="1" applyProtection="1">
      <protection locked="0"/>
    </xf>
    <xf numFmtId="165" fontId="3" fillId="0" borderId="4" xfId="10" applyNumberFormat="1" applyFont="1" applyBorder="1" applyProtection="1"/>
    <xf numFmtId="166" fontId="3" fillId="0" borderId="4" xfId="3" applyNumberFormat="1" applyFont="1" applyBorder="1" applyAlignment="1" applyProtection="1">
      <alignment horizontal="center"/>
      <protection locked="0"/>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0" fontId="54" fillId="0" borderId="0" xfId="14"/>
    <xf numFmtId="0" fontId="28" fillId="0" borderId="0" xfId="14" applyFont="1" applyBorder="1" applyAlignment="1">
      <alignment wrapText="1"/>
    </xf>
    <xf numFmtId="0" fontId="28" fillId="0" borderId="67" xfId="14" applyFont="1" applyBorder="1" applyAlignment="1">
      <alignment horizontal="center" wrapText="1"/>
    </xf>
    <xf numFmtId="0" fontId="28" fillId="0" borderId="0" xfId="14" applyFont="1" applyBorder="1" applyAlignment="1">
      <alignment horizontal="center" wrapText="1"/>
    </xf>
    <xf numFmtId="0" fontId="28" fillId="0" borderId="67" xfId="14" applyFont="1" applyBorder="1" applyAlignment="1">
      <alignment horizontal="center" vertical="center" wrapText="1"/>
    </xf>
    <xf numFmtId="0" fontId="28" fillId="0" borderId="0" xfId="14" applyFont="1" applyBorder="1" applyAlignment="1">
      <alignment horizontal="center"/>
    </xf>
    <xf numFmtId="0" fontId="54" fillId="0" borderId="0" xfId="14" applyAlignment="1">
      <alignment horizontal="center"/>
    </xf>
    <xf numFmtId="0" fontId="28" fillId="0" borderId="71" xfId="14" applyFont="1" applyBorder="1" applyAlignment="1">
      <alignment horizontal="center" vertical="center" wrapText="1"/>
    </xf>
    <xf numFmtId="0" fontId="55" fillId="0" borderId="72" xfId="14" applyFont="1" applyBorder="1" applyAlignment="1">
      <alignment horizontal="center" vertical="center" wrapText="1"/>
    </xf>
    <xf numFmtId="0" fontId="56" fillId="0" borderId="68" xfId="14" applyFont="1" applyBorder="1" applyAlignment="1">
      <alignment horizontal="center" wrapText="1"/>
    </xf>
    <xf numFmtId="0" fontId="1" fillId="0" borderId="0" xfId="14" applyFont="1"/>
    <xf numFmtId="3" fontId="28" fillId="0" borderId="67" xfId="14" applyNumberFormat="1" applyFont="1" applyBorder="1" applyAlignment="1">
      <alignment horizontal="center" wrapText="1"/>
    </xf>
    <xf numFmtId="0" fontId="28" fillId="0" borderId="76" xfId="14" applyFont="1" applyBorder="1" applyAlignment="1">
      <alignment horizontal="center" vertical="center" wrapText="1"/>
    </xf>
    <xf numFmtId="10" fontId="28" fillId="0" borderId="74" xfId="14" applyNumberFormat="1" applyFont="1" applyBorder="1" applyAlignment="1">
      <alignment horizontal="center" vertical="center" wrapText="1"/>
    </xf>
    <xf numFmtId="0" fontId="56" fillId="0" borderId="74" xfId="14" applyFont="1" applyBorder="1" applyAlignment="1">
      <alignment horizontal="center" wrapText="1"/>
    </xf>
    <xf numFmtId="0" fontId="28" fillId="0" borderId="75" xfId="14" applyFont="1" applyBorder="1" applyAlignment="1">
      <alignment wrapText="1"/>
    </xf>
    <xf numFmtId="0" fontId="28" fillId="0" borderId="81" xfId="14" applyFont="1" applyBorder="1" applyAlignment="1">
      <alignment wrapText="1"/>
    </xf>
    <xf numFmtId="3" fontId="28" fillId="0" borderId="0" xfId="14" applyNumberFormat="1" applyFont="1" applyBorder="1" applyAlignment="1">
      <alignment horizontal="center" wrapText="1"/>
    </xf>
    <xf numFmtId="0" fontId="28" fillId="0" borderId="67" xfId="14" applyFont="1" applyBorder="1" applyAlignment="1">
      <alignment horizontal="center"/>
    </xf>
    <xf numFmtId="0" fontId="28" fillId="0" borderId="70" xfId="14" applyFont="1" applyBorder="1" applyAlignment="1">
      <alignment horizontal="center" wrapText="1"/>
    </xf>
    <xf numFmtId="0" fontId="28" fillId="0" borderId="69" xfId="14" applyFont="1" applyBorder="1" applyAlignment="1">
      <alignment horizontal="center" wrapText="1"/>
    </xf>
    <xf numFmtId="0" fontId="28" fillId="0" borderId="72" xfId="14" applyFont="1" applyBorder="1" applyAlignment="1">
      <alignment horizontal="center" wrapText="1"/>
    </xf>
    <xf numFmtId="0" fontId="28" fillId="0" borderId="70" xfId="14" applyFont="1" applyBorder="1" applyAlignment="1">
      <alignment horizontal="center"/>
    </xf>
    <xf numFmtId="0" fontId="28" fillId="0" borderId="71" xfId="14" applyFont="1" applyBorder="1" applyAlignment="1">
      <alignment horizontal="center"/>
    </xf>
    <xf numFmtId="0" fontId="28" fillId="0" borderId="0" xfId="14" applyFont="1" applyBorder="1"/>
    <xf numFmtId="0" fontId="28" fillId="0" borderId="75" xfId="14" applyFont="1" applyBorder="1"/>
    <xf numFmtId="43" fontId="28" fillId="0" borderId="0" xfId="15" applyFont="1" applyBorder="1" applyAlignment="1">
      <alignment horizontal="center" wrapText="1"/>
    </xf>
    <xf numFmtId="43" fontId="28" fillId="0" borderId="0" xfId="15" quotePrefix="1" applyFont="1" applyBorder="1" applyAlignment="1">
      <alignment horizontal="center" wrapText="1"/>
    </xf>
    <xf numFmtId="43" fontId="28" fillId="0" borderId="70" xfId="15" applyFont="1" applyBorder="1" applyAlignment="1">
      <alignment horizontal="center" wrapText="1"/>
    </xf>
    <xf numFmtId="43" fontId="28" fillId="0" borderId="0" xfId="15" applyFont="1" applyBorder="1" applyAlignment="1">
      <alignment horizontal="center"/>
    </xf>
    <xf numFmtId="43" fontId="28" fillId="0" borderId="67" xfId="15" applyFont="1" applyBorder="1" applyAlignment="1">
      <alignment horizontal="center" wrapText="1"/>
    </xf>
    <xf numFmtId="43" fontId="28" fillId="0" borderId="71" xfId="15" applyFont="1" applyBorder="1" applyAlignment="1">
      <alignment horizontal="center" wrapText="1"/>
    </xf>
    <xf numFmtId="43" fontId="28" fillId="0" borderId="67" xfId="15" applyFont="1" applyBorder="1" applyAlignment="1">
      <alignment horizontal="center"/>
    </xf>
    <xf numFmtId="43" fontId="28" fillId="0" borderId="70" xfId="14" applyNumberFormat="1" applyFont="1" applyBorder="1" applyAlignment="1">
      <alignment horizontal="center" wrapText="1"/>
    </xf>
    <xf numFmtId="43" fontId="28" fillId="0" borderId="70" xfId="15" applyFont="1" applyBorder="1" applyAlignment="1">
      <alignment horizontal="center"/>
    </xf>
    <xf numFmtId="0" fontId="28" fillId="0" borderId="82" xfId="14" applyFont="1" applyBorder="1" applyAlignment="1">
      <alignment wrapText="1"/>
    </xf>
    <xf numFmtId="0" fontId="28" fillId="0" borderId="69" xfId="14" applyFont="1" applyBorder="1" applyAlignment="1">
      <alignment horizontal="center"/>
    </xf>
    <xf numFmtId="0" fontId="28" fillId="0" borderId="72" xfId="14" applyFont="1" applyBorder="1" applyAlignment="1">
      <alignment horizontal="center"/>
    </xf>
    <xf numFmtId="43" fontId="28" fillId="0" borderId="74" xfId="14" applyNumberFormat="1" applyFont="1" applyBorder="1" applyAlignment="1">
      <alignment horizontal="center" wrapText="1"/>
    </xf>
    <xf numFmtId="43" fontId="28" fillId="0" borderId="74" xfId="15" applyFont="1" applyBorder="1" applyAlignment="1">
      <alignment horizontal="center"/>
    </xf>
    <xf numFmtId="43" fontId="28" fillId="6" borderId="70" xfId="14" applyNumberFormat="1" applyFont="1" applyFill="1" applyBorder="1" applyAlignment="1">
      <alignment horizontal="center" wrapText="1"/>
    </xf>
    <xf numFmtId="43" fontId="28" fillId="6" borderId="70" xfId="15" applyFont="1" applyFill="1" applyBorder="1" applyAlignment="1">
      <alignment horizontal="center"/>
    </xf>
    <xf numFmtId="0" fontId="0" fillId="0" borderId="0" xfId="0" applyAlignment="1">
      <alignment horizontal="center"/>
    </xf>
    <xf numFmtId="3" fontId="28" fillId="6" borderId="0" xfId="14" applyNumberFormat="1" applyFont="1" applyFill="1" applyBorder="1" applyAlignment="1">
      <alignment horizontal="center" wrapText="1"/>
    </xf>
    <xf numFmtId="0" fontId="28" fillId="6" borderId="0" xfId="14" applyFont="1" applyFill="1" applyBorder="1" applyAlignment="1">
      <alignment horizontal="center" wrapText="1"/>
    </xf>
    <xf numFmtId="1" fontId="18" fillId="5" borderId="1" xfId="1" applyNumberFormat="1" applyFont="1" applyFill="1" applyBorder="1" applyAlignment="1" applyProtection="1">
      <alignment horizontal="left" vertical="top"/>
      <protection locked="0"/>
    </xf>
    <xf numFmtId="1" fontId="18" fillId="5" borderId="1" xfId="1" applyNumberFormat="1" applyFont="1" applyFill="1" applyBorder="1" applyAlignment="1" applyProtection="1">
      <alignment horizontal="left" vertical="top"/>
    </xf>
    <xf numFmtId="0" fontId="18" fillId="5" borderId="1" xfId="1" applyFont="1" applyFill="1" applyBorder="1" applyAlignment="1" applyProtection="1">
      <alignment horizontal="left" vertical="top"/>
    </xf>
    <xf numFmtId="1" fontId="3" fillId="0" borderId="8" xfId="3" applyNumberFormat="1" applyFont="1" applyBorder="1" applyAlignment="1" applyProtection="1">
      <alignment horizontal="center"/>
      <protection locked="0"/>
    </xf>
    <xf numFmtId="10" fontId="4" fillId="7" borderId="13" xfId="1" applyNumberFormat="1" applyFont="1" applyFill="1" applyBorder="1" applyProtection="1"/>
    <xf numFmtId="165" fontId="3" fillId="0" borderId="4" xfId="10" applyNumberFormat="1" applyFont="1" applyBorder="1" applyProtection="1">
      <protection locked="0"/>
    </xf>
    <xf numFmtId="2" fontId="3" fillId="4" borderId="4" xfId="11" applyNumberFormat="1" applyFont="1" applyFill="1" applyBorder="1" applyAlignment="1" applyProtection="1">
      <alignment horizontal="center"/>
      <protection locked="0"/>
    </xf>
    <xf numFmtId="0" fontId="3" fillId="0" borderId="0" xfId="1" applyFont="1" applyBorder="1" applyAlignment="1" applyProtection="1">
      <alignment horizontal="left"/>
      <protection locked="0"/>
    </xf>
    <xf numFmtId="0" fontId="3" fillId="0" borderId="8" xfId="1" applyFont="1" applyBorder="1" applyAlignment="1" applyProtection="1">
      <alignment horizontal="left"/>
      <protection locked="0"/>
    </xf>
    <xf numFmtId="0" fontId="3" fillId="0" borderId="13" xfId="1" applyFont="1" applyBorder="1" applyAlignment="1" applyProtection="1">
      <alignment horizontal="left" wrapText="1"/>
      <protection locked="0"/>
    </xf>
    <xf numFmtId="0" fontId="3" fillId="0" borderId="14" xfId="1" applyFont="1" applyBorder="1" applyAlignment="1" applyProtection="1">
      <alignment horizontal="left" wrapText="1"/>
      <protection locked="0"/>
    </xf>
    <xf numFmtId="0" fontId="3" fillId="0" borderId="1" xfId="1" applyFont="1" applyBorder="1" applyAlignment="1" applyProtection="1">
      <alignment horizontal="left" wrapText="1"/>
      <protection locked="0"/>
    </xf>
    <xf numFmtId="0" fontId="3" fillId="0" borderId="10" xfId="1" applyFont="1" applyBorder="1" applyAlignment="1" applyProtection="1">
      <alignment horizontal="left" wrapText="1"/>
      <protection locked="0"/>
    </xf>
    <xf numFmtId="0" fontId="28" fillId="0" borderId="76" xfId="14" applyFont="1" applyBorder="1" applyAlignment="1">
      <alignment horizontal="center" vertical="center" wrapText="1"/>
    </xf>
    <xf numFmtId="0" fontId="28" fillId="0" borderId="75" xfId="14" applyFont="1" applyBorder="1" applyAlignment="1">
      <alignment horizontal="center" vertical="center" wrapText="1"/>
    </xf>
    <xf numFmtId="0" fontId="28" fillId="0" borderId="0" xfId="14" applyFont="1" applyBorder="1" applyAlignment="1">
      <alignment horizontal="center" vertical="center" wrapText="1"/>
    </xf>
    <xf numFmtId="0" fontId="28" fillId="0" borderId="67" xfId="14" applyFont="1" applyBorder="1" applyAlignment="1">
      <alignment horizontal="center" vertical="center" wrapText="1"/>
    </xf>
    <xf numFmtId="0" fontId="28" fillId="0" borderId="70" xfId="14" applyFont="1" applyBorder="1" applyAlignment="1">
      <alignment horizontal="center" vertical="center" wrapText="1"/>
    </xf>
    <xf numFmtId="0" fontId="28" fillId="0" borderId="71" xfId="14" applyFont="1" applyBorder="1" applyAlignment="1">
      <alignment horizontal="center" vertical="center" wrapText="1"/>
    </xf>
    <xf numFmtId="10" fontId="0" fillId="0" borderId="0" xfId="0" applyNumberFormat="1"/>
    <xf numFmtId="0" fontId="62" fillId="0" borderId="68" xfId="0" applyFont="1" applyBorder="1" applyAlignment="1">
      <alignment vertical="top" wrapText="1"/>
    </xf>
    <xf numFmtId="0" fontId="62" fillId="0" borderId="76" xfId="0" applyFont="1" applyBorder="1" applyAlignment="1">
      <alignment vertical="top" wrapText="1"/>
    </xf>
    <xf numFmtId="0" fontId="64" fillId="0" borderId="71" xfId="0" applyFont="1" applyBorder="1" applyAlignment="1">
      <alignment vertical="top" wrapText="1"/>
    </xf>
    <xf numFmtId="0" fontId="62" fillId="0" borderId="71" xfId="0" applyFont="1" applyBorder="1" applyAlignment="1">
      <alignment vertical="top" wrapText="1"/>
    </xf>
    <xf numFmtId="0" fontId="62" fillId="0" borderId="81" xfId="0" applyFont="1" applyBorder="1" applyAlignment="1">
      <alignment vertical="top" wrapText="1"/>
    </xf>
    <xf numFmtId="0" fontId="0" fillId="0" borderId="0" xfId="0" applyAlignment="1">
      <alignment wrapText="1"/>
    </xf>
    <xf numFmtId="0" fontId="62" fillId="0" borderId="73" xfId="0" applyFont="1" applyBorder="1" applyAlignment="1">
      <alignment vertical="top" wrapText="1"/>
    </xf>
    <xf numFmtId="0" fontId="62" fillId="0" borderId="74" xfId="0" applyFont="1" applyBorder="1" applyAlignment="1">
      <alignment vertical="top" wrapText="1"/>
    </xf>
    <xf numFmtId="0" fontId="28" fillId="0" borderId="82" xfId="14" applyFont="1" applyBorder="1" applyAlignment="1">
      <alignment vertical="center" wrapText="1"/>
    </xf>
    <xf numFmtId="0" fontId="28" fillId="0" borderId="69" xfId="14" applyFont="1" applyBorder="1" applyAlignment="1">
      <alignment vertical="center" wrapText="1"/>
    </xf>
    <xf numFmtId="0" fontId="28" fillId="0" borderId="72" xfId="14" applyFont="1" applyBorder="1" applyAlignment="1">
      <alignment vertical="center" wrapText="1"/>
    </xf>
    <xf numFmtId="0" fontId="28" fillId="0" borderId="75" xfId="14" applyFont="1" applyBorder="1" applyAlignment="1">
      <alignment vertical="center" wrapText="1"/>
    </xf>
    <xf numFmtId="0" fontId="28" fillId="0" borderId="0" xfId="14" applyFont="1" applyBorder="1" applyAlignment="1">
      <alignment vertical="center" wrapText="1"/>
    </xf>
    <xf numFmtId="0" fontId="28" fillId="0" borderId="67" xfId="14" applyFont="1" applyBorder="1" applyAlignment="1">
      <alignment vertical="center" wrapText="1"/>
    </xf>
    <xf numFmtId="0" fontId="28" fillId="0" borderId="81" xfId="14" applyFont="1" applyBorder="1" applyAlignment="1">
      <alignment vertical="center" wrapText="1"/>
    </xf>
    <xf numFmtId="0" fontId="28" fillId="0" borderId="70" xfId="14" applyFont="1" applyBorder="1" applyAlignment="1">
      <alignment vertical="center" wrapText="1"/>
    </xf>
    <xf numFmtId="0" fontId="28" fillId="0" borderId="71" xfId="14" applyFont="1" applyBorder="1" applyAlignment="1">
      <alignment vertical="center" wrapText="1"/>
    </xf>
    <xf numFmtId="0" fontId="62" fillId="0" borderId="70" xfId="0" applyFont="1" applyBorder="1" applyAlignment="1">
      <alignment wrapText="1"/>
    </xf>
    <xf numFmtId="43" fontId="28" fillId="0" borderId="70" xfId="14" applyNumberFormat="1" applyFont="1" applyFill="1" applyBorder="1" applyAlignment="1">
      <alignment horizontal="center" wrapText="1"/>
    </xf>
    <xf numFmtId="3" fontId="28" fillId="0" borderId="0" xfId="14" applyNumberFormat="1" applyFont="1" applyFill="1" applyBorder="1" applyAlignment="1">
      <alignment horizontal="center" wrapText="1"/>
    </xf>
    <xf numFmtId="0" fontId="28" fillId="0" borderId="0" xfId="14" applyFont="1" applyFill="1" applyBorder="1" applyAlignment="1">
      <alignment horizontal="center" wrapText="1"/>
    </xf>
    <xf numFmtId="0" fontId="28" fillId="0" borderId="0" xfId="14" applyFont="1" applyBorder="1" applyAlignment="1">
      <alignment horizontal="right"/>
    </xf>
    <xf numFmtId="0" fontId="28" fillId="0" borderId="67" xfId="14" applyFont="1" applyBorder="1" applyAlignment="1">
      <alignment horizontal="right"/>
    </xf>
    <xf numFmtId="43" fontId="28" fillId="0" borderId="70" xfId="15" applyFont="1" applyFill="1" applyBorder="1" applyAlignment="1">
      <alignment horizontal="center"/>
    </xf>
    <xf numFmtId="0" fontId="28" fillId="0" borderId="67" xfId="14" applyFont="1" applyBorder="1"/>
    <xf numFmtId="0" fontId="28" fillId="0" borderId="70" xfId="14" applyFont="1" applyBorder="1" applyAlignment="1">
      <alignment horizontal="center" vertical="center"/>
    </xf>
    <xf numFmtId="0" fontId="28" fillId="0" borderId="71" xfId="14" applyFont="1" applyBorder="1" applyAlignment="1">
      <alignment horizontal="center" vertical="center"/>
    </xf>
    <xf numFmtId="0" fontId="62" fillId="0" borderId="75" xfId="0" applyFont="1" applyBorder="1" applyAlignment="1">
      <alignment vertical="top" wrapText="1"/>
    </xf>
    <xf numFmtId="0" fontId="28" fillId="0" borderId="82" xfId="14" applyFont="1" applyBorder="1" applyAlignment="1">
      <alignment horizontal="center" wrapText="1"/>
    </xf>
    <xf numFmtId="0" fontId="0" fillId="0" borderId="0" xfId="0" applyAlignment="1">
      <alignment horizontal="center" vertical="center"/>
    </xf>
    <xf numFmtId="0" fontId="56" fillId="0" borderId="68" xfId="14" applyFont="1" applyBorder="1" applyAlignment="1">
      <alignment horizontal="center" vertical="center" wrapText="1"/>
    </xf>
    <xf numFmtId="0" fontId="56" fillId="0" borderId="74" xfId="14" applyFont="1" applyBorder="1" applyAlignment="1">
      <alignment horizontal="center" vertical="center" wrapText="1"/>
    </xf>
    <xf numFmtId="0" fontId="62" fillId="0" borderId="69" xfId="0" applyFont="1" applyBorder="1" applyAlignment="1">
      <alignment horizontal="center" wrapText="1"/>
    </xf>
    <xf numFmtId="0" fontId="28" fillId="0" borderId="0" xfId="15" applyNumberFormat="1" applyFont="1" applyBorder="1" applyAlignment="1">
      <alignment horizontal="center" wrapText="1"/>
    </xf>
    <xf numFmtId="0" fontId="28" fillId="0" borderId="0" xfId="15" quotePrefix="1" applyNumberFormat="1" applyFont="1" applyBorder="1" applyAlignment="1">
      <alignment horizontal="center" vertical="center" wrapText="1"/>
    </xf>
    <xf numFmtId="0" fontId="28" fillId="0" borderId="0" xfId="14" applyNumberFormat="1" applyFont="1" applyBorder="1" applyAlignment="1">
      <alignment horizontal="center"/>
    </xf>
    <xf numFmtId="0" fontId="28" fillId="0" borderId="70" xfId="14" applyNumberFormat="1" applyFont="1" applyBorder="1" applyAlignment="1">
      <alignment horizontal="center" vertical="center"/>
    </xf>
    <xf numFmtId="0" fontId="28" fillId="0" borderId="69" xfId="14" applyNumberFormat="1" applyFont="1" applyBorder="1" applyAlignment="1">
      <alignment horizontal="center"/>
    </xf>
    <xf numFmtId="0" fontId="28" fillId="0" borderId="67" xfId="15" applyNumberFormat="1" applyFont="1" applyBorder="1" applyAlignment="1">
      <alignment horizontal="center" wrapText="1"/>
    </xf>
    <xf numFmtId="0" fontId="28" fillId="0" borderId="0" xfId="15" applyNumberFormat="1" applyFont="1" applyBorder="1" applyAlignment="1">
      <alignment horizontal="center" vertical="center" wrapText="1"/>
    </xf>
    <xf numFmtId="0" fontId="28" fillId="0" borderId="67" xfId="15" applyNumberFormat="1" applyFont="1" applyBorder="1" applyAlignment="1">
      <alignment horizontal="center" vertical="center" wrapText="1"/>
    </xf>
    <xf numFmtId="0" fontId="28" fillId="0" borderId="67" xfId="14" applyNumberFormat="1" applyFont="1" applyBorder="1" applyAlignment="1">
      <alignment horizontal="center"/>
    </xf>
    <xf numFmtId="0" fontId="62" fillId="0" borderId="70" xfId="0" applyNumberFormat="1" applyFont="1" applyBorder="1" applyAlignment="1">
      <alignment horizontal="center" vertical="center" wrapText="1"/>
    </xf>
    <xf numFmtId="0" fontId="28" fillId="0" borderId="71" xfId="14" applyNumberFormat="1" applyFont="1" applyBorder="1" applyAlignment="1">
      <alignment horizontal="center" vertical="center"/>
    </xf>
    <xf numFmtId="0" fontId="28" fillId="6" borderId="0" xfId="14" applyNumberFormat="1" applyFont="1" applyFill="1" applyBorder="1" applyAlignment="1">
      <alignment horizontal="center" vertical="center" wrapText="1"/>
    </xf>
    <xf numFmtId="0" fontId="28" fillId="0" borderId="0" xfId="14" applyNumberFormat="1" applyFont="1" applyFill="1" applyBorder="1" applyAlignment="1">
      <alignment horizontal="center" vertical="center" wrapText="1"/>
    </xf>
    <xf numFmtId="0" fontId="66" fillId="0" borderId="0" xfId="33" applyNumberFormat="1" applyFont="1" applyAlignment="1">
      <alignment horizontal="center" vertical="center"/>
    </xf>
    <xf numFmtId="0" fontId="28" fillId="0" borderId="0" xfId="14" applyNumberFormat="1" applyFont="1" applyBorder="1" applyAlignment="1">
      <alignment horizontal="center" vertical="center" wrapText="1"/>
    </xf>
    <xf numFmtId="0" fontId="28" fillId="0" borderId="67" xfId="14" applyNumberFormat="1" applyFont="1" applyBorder="1" applyAlignment="1">
      <alignment horizontal="center" vertical="center" wrapText="1"/>
    </xf>
    <xf numFmtId="0" fontId="28" fillId="0" borderId="0" xfId="14" applyNumberFormat="1" applyFont="1" applyFill="1" applyBorder="1" applyAlignment="1">
      <alignment horizontal="center" wrapText="1"/>
    </xf>
    <xf numFmtId="0" fontId="66" fillId="0" borderId="0" xfId="33" applyNumberFormat="1" applyFont="1" applyAlignment="1">
      <alignment horizontal="center"/>
    </xf>
    <xf numFmtId="0" fontId="28" fillId="0" borderId="0" xfId="14" applyNumberFormat="1" applyFont="1" applyBorder="1" applyAlignment="1">
      <alignment horizontal="center" wrapText="1"/>
    </xf>
    <xf numFmtId="0" fontId="28" fillId="0" borderId="67" xfId="14" applyNumberFormat="1" applyFont="1" applyBorder="1" applyAlignment="1">
      <alignment horizontal="center" wrapText="1"/>
    </xf>
    <xf numFmtId="0" fontId="28" fillId="6" borderId="0" xfId="14" applyNumberFormat="1" applyFont="1" applyFill="1" applyBorder="1" applyAlignment="1">
      <alignment horizontal="center" wrapText="1"/>
    </xf>
    <xf numFmtId="0" fontId="28" fillId="0" borderId="69" xfId="14" applyNumberFormat="1" applyFont="1" applyBorder="1" applyAlignment="1">
      <alignment horizontal="center" wrapText="1"/>
    </xf>
    <xf numFmtId="0" fontId="28" fillId="0" borderId="72" xfId="14" applyNumberFormat="1" applyFont="1" applyBorder="1" applyAlignment="1">
      <alignment horizontal="center" wrapText="1"/>
    </xf>
    <xf numFmtId="0" fontId="28" fillId="0" borderId="0" xfId="15" applyNumberFormat="1" applyFont="1" applyBorder="1" applyAlignment="1">
      <alignment horizontal="center"/>
    </xf>
    <xf numFmtId="0" fontId="28" fillId="0" borderId="67" xfId="15" applyNumberFormat="1" applyFont="1" applyBorder="1" applyAlignment="1">
      <alignment horizontal="center"/>
    </xf>
    <xf numFmtId="2" fontId="28" fillId="0" borderId="0" xfId="15" applyNumberFormat="1" applyFont="1" applyBorder="1" applyAlignment="1">
      <alignment horizontal="center" vertical="center" wrapText="1"/>
    </xf>
    <xf numFmtId="2" fontId="28" fillId="0" borderId="0" xfId="15" quotePrefix="1" applyNumberFormat="1" applyFont="1" applyBorder="1" applyAlignment="1">
      <alignment horizontal="center" vertical="center" wrapText="1"/>
    </xf>
    <xf numFmtId="2" fontId="28" fillId="0" borderId="67" xfId="15" applyNumberFormat="1" applyFont="1" applyBorder="1" applyAlignment="1">
      <alignment horizontal="center" vertical="center" wrapText="1"/>
    </xf>
    <xf numFmtId="43" fontId="28" fillId="0" borderId="0" xfId="15" applyFont="1" applyFill="1" applyBorder="1" applyAlignment="1">
      <alignment horizontal="center" vertical="center"/>
    </xf>
    <xf numFmtId="43" fontId="28" fillId="0" borderId="0" xfId="15" applyFont="1" applyBorder="1" applyAlignment="1">
      <alignment horizontal="center" vertical="center"/>
    </xf>
    <xf numFmtId="43" fontId="28" fillId="0" borderId="67" xfId="15" applyFont="1" applyBorder="1" applyAlignment="1">
      <alignment horizontal="center" vertical="center"/>
    </xf>
    <xf numFmtId="0" fontId="1" fillId="0" borderId="0" xfId="14" applyFont="1" applyAlignment="1">
      <alignment horizontal="center"/>
    </xf>
    <xf numFmtId="0" fontId="28" fillId="6" borderId="70" xfId="15" applyNumberFormat="1" applyFont="1" applyFill="1" applyBorder="1" applyAlignment="1">
      <alignment horizontal="center" vertical="center"/>
    </xf>
    <xf numFmtId="0" fontId="28" fillId="0" borderId="70" xfId="15" applyNumberFormat="1" applyFont="1" applyFill="1" applyBorder="1" applyAlignment="1">
      <alignment horizontal="center" vertical="center"/>
    </xf>
    <xf numFmtId="0" fontId="28" fillId="0" borderId="70" xfId="15" applyNumberFormat="1" applyFont="1" applyBorder="1" applyAlignment="1">
      <alignment horizontal="center" vertical="center"/>
    </xf>
    <xf numFmtId="0" fontId="28" fillId="0" borderId="71" xfId="15" applyNumberFormat="1" applyFont="1" applyBorder="1" applyAlignment="1">
      <alignment horizontal="center" vertical="center"/>
    </xf>
    <xf numFmtId="10" fontId="0" fillId="0" borderId="0" xfId="5" applyNumberFormat="1" applyFont="1" applyAlignment="1">
      <alignment horizontal="right"/>
    </xf>
    <xf numFmtId="0" fontId="0" fillId="0" borderId="0" xfId="0" applyAlignment="1">
      <alignment horizontal="left"/>
    </xf>
    <xf numFmtId="9" fontId="28" fillId="6" borderId="70" xfId="5" applyFont="1" applyFill="1" applyBorder="1" applyAlignment="1">
      <alignment horizontal="center" vertical="center" wrapText="1"/>
    </xf>
    <xf numFmtId="9" fontId="28" fillId="0" borderId="70" xfId="5" applyFont="1" applyFill="1" applyBorder="1" applyAlignment="1">
      <alignment horizontal="center" vertical="center" wrapText="1"/>
    </xf>
    <xf numFmtId="9" fontId="28" fillId="0" borderId="70" xfId="5" applyFont="1" applyBorder="1" applyAlignment="1">
      <alignment horizontal="center" vertical="center" wrapText="1"/>
    </xf>
    <xf numFmtId="9" fontId="28" fillId="0" borderId="71" xfId="5" applyFont="1" applyBorder="1" applyAlignment="1">
      <alignment horizontal="center" vertical="center" wrapText="1"/>
    </xf>
    <xf numFmtId="2" fontId="28" fillId="0" borderId="0" xfId="15" applyNumberFormat="1" applyFont="1" applyBorder="1" applyAlignment="1">
      <alignment horizontal="center" wrapText="1"/>
    </xf>
    <xf numFmtId="2" fontId="28" fillId="0" borderId="67" xfId="15" applyNumberFormat="1" applyFont="1" applyBorder="1" applyAlignment="1">
      <alignment horizontal="center" wrapText="1"/>
    </xf>
    <xf numFmtId="2" fontId="28" fillId="0" borderId="0" xfId="15" quotePrefix="1" applyNumberFormat="1" applyFont="1" applyBorder="1" applyAlignment="1">
      <alignment horizontal="center" wrapText="1"/>
    </xf>
    <xf numFmtId="2" fontId="28" fillId="0" borderId="0" xfId="14" applyNumberFormat="1" applyFont="1" applyBorder="1" applyAlignment="1">
      <alignment horizontal="center"/>
    </xf>
    <xf numFmtId="2" fontId="28" fillId="0" borderId="67" xfId="14" applyNumberFormat="1" applyFont="1" applyBorder="1" applyAlignment="1">
      <alignment horizontal="center"/>
    </xf>
    <xf numFmtId="0" fontId="0" fillId="0" borderId="0" xfId="0" applyAlignment="1">
      <alignment vertical="top"/>
    </xf>
    <xf numFmtId="10" fontId="60" fillId="0" borderId="66" xfId="0" applyNumberFormat="1" applyFont="1" applyBorder="1" applyAlignment="1">
      <alignment vertical="top"/>
    </xf>
    <xf numFmtId="0" fontId="3" fillId="0" borderId="13" xfId="1" applyFont="1" applyBorder="1" applyAlignment="1" applyProtection="1">
      <alignment horizontal="left"/>
      <protection locked="0"/>
    </xf>
    <xf numFmtId="0" fontId="3" fillId="0" borderId="14" xfId="1" applyFont="1" applyBorder="1" applyAlignment="1" applyProtection="1">
      <alignment horizontal="left"/>
      <protection locked="0"/>
    </xf>
    <xf numFmtId="0" fontId="4" fillId="6" borderId="3" xfId="1" applyFont="1" applyFill="1" applyBorder="1" applyAlignment="1" applyProtection="1">
      <alignment horizontal="center"/>
    </xf>
    <xf numFmtId="0" fontId="23" fillId="6" borderId="3" xfId="1" applyFont="1" applyFill="1" applyBorder="1" applyAlignment="1" applyProtection="1">
      <alignment horizontal="center" vertical="center" wrapText="1"/>
    </xf>
    <xf numFmtId="10" fontId="3" fillId="0" borderId="4" xfId="7" applyNumberFormat="1" applyFont="1" applyBorder="1" applyAlignment="1" applyProtection="1">
      <alignment horizontal="center"/>
      <protection locked="0"/>
    </xf>
    <xf numFmtId="164" fontId="3" fillId="0" borderId="1" xfId="1" applyNumberFormat="1" applyFont="1" applyFill="1" applyBorder="1" applyAlignment="1" applyProtection="1">
      <alignment horizontal="center"/>
      <protection locked="0"/>
    </xf>
    <xf numFmtId="164" fontId="3" fillId="0" borderId="10" xfId="1" applyNumberFormat="1" applyFont="1" applyFill="1" applyBorder="1" applyAlignment="1" applyProtection="1">
      <alignment horizontal="center"/>
      <protection locked="0"/>
    </xf>
    <xf numFmtId="0" fontId="4" fillId="6" borderId="3" xfId="1" applyFont="1" applyFill="1" applyBorder="1" applyAlignment="1" applyProtection="1">
      <alignment horizontal="center" wrapText="1"/>
    </xf>
    <xf numFmtId="0" fontId="3" fillId="0" borderId="1" xfId="1" applyFont="1" applyBorder="1" applyAlignment="1" applyProtection="1">
      <alignment horizontal="left" wrapText="1"/>
      <protection locked="0"/>
    </xf>
    <xf numFmtId="0" fontId="3" fillId="0" borderId="10" xfId="1" applyFont="1" applyBorder="1" applyAlignment="1" applyProtection="1">
      <alignment horizontal="left" wrapText="1"/>
      <protection locked="0"/>
    </xf>
    <xf numFmtId="0" fontId="3" fillId="0" borderId="13" xfId="1" applyFont="1" applyBorder="1" applyAlignment="1" applyProtection="1">
      <alignment horizontal="left" wrapText="1"/>
      <protection locked="0"/>
    </xf>
    <xf numFmtId="0" fontId="3" fillId="0" borderId="14" xfId="1" applyFont="1" applyBorder="1" applyAlignment="1" applyProtection="1">
      <alignment horizontal="left" wrapText="1"/>
      <protection locked="0"/>
    </xf>
    <xf numFmtId="0" fontId="3" fillId="0" borderId="0" xfId="1" applyFont="1" applyBorder="1" applyAlignment="1" applyProtection="1">
      <alignment horizontal="left"/>
      <protection locked="0"/>
    </xf>
    <xf numFmtId="0" fontId="3" fillId="0" borderId="8" xfId="1" applyFont="1" applyBorder="1" applyAlignment="1" applyProtection="1">
      <alignment horizontal="left"/>
      <protection locked="0"/>
    </xf>
    <xf numFmtId="0" fontId="4" fillId="0" borderId="4" xfId="1" applyFont="1" applyBorder="1" applyAlignment="1" applyProtection="1">
      <alignment horizontal="center"/>
    </xf>
    <xf numFmtId="10" fontId="3" fillId="0" borderId="4" xfId="3" applyNumberFormat="1" applyFont="1" applyBorder="1" applyAlignment="1" applyProtection="1">
      <alignment horizontal="center"/>
      <protection locked="0"/>
    </xf>
    <xf numFmtId="9" fontId="4" fillId="9" borderId="2" xfId="3" applyFont="1" applyFill="1" applyBorder="1" applyAlignment="1" applyProtection="1">
      <alignment horizontal="center" wrapText="1"/>
    </xf>
    <xf numFmtId="9" fontId="4" fillId="9" borderId="8" xfId="3" applyFont="1" applyFill="1" applyBorder="1" applyAlignment="1" applyProtection="1">
      <alignment horizontal="center" wrapText="1"/>
    </xf>
    <xf numFmtId="166" fontId="3" fillId="0" borderId="4" xfId="3" applyNumberFormat="1" applyFont="1" applyBorder="1" applyAlignment="1" applyProtection="1">
      <alignment horizontal="center"/>
      <protection locked="0"/>
    </xf>
    <xf numFmtId="0" fontId="3" fillId="6" borderId="11" xfId="1" applyFont="1" applyFill="1" applyBorder="1" applyAlignment="1" applyProtection="1">
      <alignment horizontal="center"/>
    </xf>
    <xf numFmtId="0" fontId="3" fillId="6" borderId="14" xfId="1" applyFont="1" applyFill="1" applyBorder="1" applyAlignment="1" applyProtection="1">
      <alignment horizontal="center"/>
    </xf>
    <xf numFmtId="0" fontId="14" fillId="5" borderId="11" xfId="1" applyFont="1" applyFill="1" applyBorder="1" applyAlignment="1" applyProtection="1">
      <alignment horizontal="right" wrapText="1"/>
    </xf>
    <xf numFmtId="0" fontId="14" fillId="5" borderId="13" xfId="1" applyFont="1" applyFill="1" applyBorder="1" applyAlignment="1" applyProtection="1">
      <alignment horizontal="right" wrapText="1"/>
    </xf>
    <xf numFmtId="0" fontId="14" fillId="5" borderId="13" xfId="1" applyFont="1" applyFill="1" applyBorder="1" applyAlignment="1" applyProtection="1">
      <alignment horizontal="right" vertical="center" wrapText="1"/>
    </xf>
    <xf numFmtId="0" fontId="14" fillId="5" borderId="13" xfId="1" applyFont="1" applyFill="1" applyBorder="1" applyAlignment="1" applyProtection="1">
      <alignment horizontal="left" vertical="center" wrapText="1"/>
      <protection locked="0"/>
    </xf>
    <xf numFmtId="0" fontId="14" fillId="5" borderId="14" xfId="1"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14" fillId="5" borderId="11" xfId="1" applyFont="1" applyFill="1" applyBorder="1" applyAlignment="1" applyProtection="1">
      <alignment horizontal="left" vertical="center" wrapText="1"/>
      <protection locked="0"/>
    </xf>
    <xf numFmtId="0" fontId="4" fillId="5" borderId="11" xfId="1" applyFont="1" applyFill="1" applyBorder="1" applyAlignment="1" applyProtection="1">
      <alignment horizontal="left" vertical="center" wrapText="1"/>
    </xf>
    <xf numFmtId="0" fontId="4" fillId="5" borderId="13" xfId="1" applyFont="1" applyFill="1" applyBorder="1" applyAlignment="1" applyProtection="1">
      <alignment horizontal="left" vertical="center" wrapText="1"/>
    </xf>
    <xf numFmtId="0" fontId="4" fillId="5" borderId="14" xfId="1" applyFont="1" applyFill="1" applyBorder="1" applyAlignment="1" applyProtection="1">
      <alignment horizontal="left" vertical="center" wrapText="1"/>
    </xf>
    <xf numFmtId="0" fontId="53" fillId="0" borderId="0" xfId="1" applyFont="1" applyAlignment="1" applyProtection="1">
      <alignment horizontal="left"/>
      <protection locked="0"/>
    </xf>
    <xf numFmtId="0" fontId="0" fillId="0" borderId="5"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10" xfId="0" applyBorder="1" applyAlignment="1" applyProtection="1">
      <alignment horizontal="center" vertical="top"/>
      <protection locked="0"/>
    </xf>
    <xf numFmtId="5" fontId="4" fillId="5" borderId="15" xfId="4" applyNumberFormat="1" applyFont="1" applyFill="1" applyBorder="1" applyAlignment="1" applyProtection="1">
      <alignment horizontal="center"/>
    </xf>
    <xf numFmtId="5" fontId="4" fillId="5" borderId="10" xfId="4" applyNumberFormat="1" applyFont="1" applyFill="1" applyBorder="1" applyAlignment="1" applyProtection="1">
      <alignment horizontal="center"/>
    </xf>
    <xf numFmtId="0" fontId="15" fillId="0" borderId="13" xfId="0" applyFont="1" applyBorder="1" applyAlignment="1" applyProtection="1">
      <protection locked="0"/>
    </xf>
    <xf numFmtId="0" fontId="15" fillId="0" borderId="14" xfId="0" applyFont="1" applyBorder="1" applyAlignment="1" applyProtection="1">
      <protection locked="0"/>
    </xf>
    <xf numFmtId="0" fontId="4" fillId="0" borderId="2" xfId="1" applyFont="1" applyBorder="1" applyAlignment="1" applyProtection="1">
      <alignment horizontal="center" wrapText="1"/>
    </xf>
    <xf numFmtId="0" fontId="4" fillId="0" borderId="8" xfId="1" applyFont="1" applyBorder="1" applyAlignment="1" applyProtection="1">
      <alignment horizontal="center" wrapText="1"/>
    </xf>
    <xf numFmtId="0" fontId="3" fillId="0" borderId="0" xfId="1" applyFont="1" applyBorder="1" applyAlignment="1" applyProtection="1">
      <alignment horizontal="center"/>
    </xf>
    <xf numFmtId="0" fontId="3" fillId="0" borderId="8" xfId="1" applyFont="1" applyBorder="1" applyAlignment="1" applyProtection="1">
      <alignment horizontal="center"/>
    </xf>
    <xf numFmtId="0" fontId="3" fillId="0" borderId="13" xfId="1" applyFont="1" applyBorder="1" applyAlignment="1" applyProtection="1">
      <alignment horizontal="left"/>
      <protection locked="0"/>
    </xf>
    <xf numFmtId="0" fontId="3" fillId="0" borderId="14" xfId="1" applyFont="1" applyBorder="1" applyAlignment="1" applyProtection="1">
      <alignment horizontal="left"/>
      <protection locked="0"/>
    </xf>
    <xf numFmtId="0" fontId="3" fillId="0" borderId="5" xfId="1" applyFont="1" applyBorder="1" applyAlignment="1" applyProtection="1">
      <alignment horizontal="center"/>
    </xf>
    <xf numFmtId="0" fontId="3" fillId="0" borderId="7" xfId="1" applyFont="1" applyBorder="1" applyAlignment="1" applyProtection="1">
      <alignment horizontal="center"/>
    </xf>
    <xf numFmtId="49" fontId="7" fillId="5" borderId="4" xfId="1" applyNumberFormat="1" applyFont="1" applyFill="1" applyBorder="1" applyAlignment="1" applyProtection="1">
      <alignment horizontal="center" vertical="top" wrapText="1"/>
    </xf>
    <xf numFmtId="9" fontId="4" fillId="0" borderId="4" xfId="3" applyFont="1" applyFill="1" applyBorder="1" applyAlignment="1" applyProtection="1">
      <alignment horizontal="center" wrapText="1"/>
    </xf>
    <xf numFmtId="0" fontId="4" fillId="0" borderId="2"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4" fillId="0" borderId="2" xfId="1" applyFont="1" applyBorder="1" applyAlignment="1" applyProtection="1">
      <alignment horizontal="left" wrapText="1"/>
    </xf>
    <xf numFmtId="0" fontId="4" fillId="0" borderId="8" xfId="1" applyFont="1" applyBorder="1" applyAlignment="1" applyProtection="1">
      <alignment horizontal="left" wrapText="1"/>
    </xf>
    <xf numFmtId="9" fontId="16" fillId="0" borderId="12" xfId="3" applyFont="1" applyFill="1" applyBorder="1" applyAlignment="1" applyProtection="1">
      <alignment horizontal="center" wrapText="1"/>
    </xf>
    <xf numFmtId="9" fontId="16" fillId="0" borderId="7" xfId="3" applyFont="1" applyFill="1" applyBorder="1" applyAlignment="1" applyProtection="1">
      <alignment horizontal="center" wrapText="1"/>
    </xf>
    <xf numFmtId="9" fontId="16" fillId="0" borderId="2" xfId="3" applyFont="1" applyFill="1" applyBorder="1" applyAlignment="1" applyProtection="1">
      <alignment horizontal="center" wrapText="1"/>
    </xf>
    <xf numFmtId="9" fontId="16" fillId="0" borderId="8" xfId="3" applyFont="1" applyFill="1" applyBorder="1" applyAlignment="1" applyProtection="1">
      <alignment horizontal="center" wrapText="1"/>
    </xf>
    <xf numFmtId="0" fontId="14" fillId="5" borderId="13" xfId="1" applyFont="1" applyFill="1" applyBorder="1" applyAlignment="1" applyProtection="1">
      <alignment horizontal="left" vertical="center" wrapText="1"/>
    </xf>
    <xf numFmtId="0" fontId="14" fillId="5" borderId="14" xfId="1" applyFont="1" applyFill="1" applyBorder="1" applyAlignment="1" applyProtection="1">
      <alignment horizontal="left" vertical="center" wrapText="1"/>
    </xf>
    <xf numFmtId="0" fontId="17" fillId="5" borderId="13" xfId="0" applyFont="1" applyFill="1" applyBorder="1" applyAlignment="1" applyProtection="1">
      <alignment horizontal="left" vertical="center"/>
    </xf>
    <xf numFmtId="0" fontId="17" fillId="5" borderId="14" xfId="0" applyFont="1" applyFill="1" applyBorder="1" applyAlignment="1" applyProtection="1">
      <alignment horizontal="left" vertical="center"/>
    </xf>
    <xf numFmtId="0" fontId="14" fillId="5" borderId="11" xfId="1" applyFont="1" applyFill="1" applyBorder="1" applyAlignment="1" applyProtection="1">
      <alignment horizontal="left" vertical="center" wrapText="1"/>
    </xf>
    <xf numFmtId="0" fontId="15" fillId="0" borderId="13" xfId="0" applyFont="1" applyBorder="1" applyAlignment="1"/>
    <xf numFmtId="0" fontId="15" fillId="0" borderId="14" xfId="0" applyFont="1" applyBorder="1" applyAlignment="1"/>
    <xf numFmtId="164" fontId="3" fillId="7" borderId="13" xfId="1" applyNumberFormat="1" applyFont="1" applyFill="1" applyBorder="1" applyAlignment="1" applyProtection="1">
      <alignment horizontal="center"/>
    </xf>
    <xf numFmtId="164" fontId="3" fillId="7" borderId="14" xfId="1" applyNumberFormat="1" applyFont="1" applyFill="1" applyBorder="1" applyAlignment="1" applyProtection="1">
      <alignment horizontal="center"/>
    </xf>
    <xf numFmtId="49" fontId="14" fillId="5" borderId="16"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center" vertical="center" wrapText="1"/>
    </xf>
    <xf numFmtId="10" fontId="3" fillId="5" borderId="0" xfId="7" applyNumberFormat="1" applyFont="1" applyFill="1" applyBorder="1" applyAlignment="1" applyProtection="1">
      <alignment horizontal="center"/>
      <protection locked="0"/>
    </xf>
    <xf numFmtId="9" fontId="4" fillId="5" borderId="0" xfId="3" applyFont="1" applyFill="1" applyBorder="1" applyAlignment="1" applyProtection="1">
      <alignment horizontal="center" wrapText="1"/>
    </xf>
    <xf numFmtId="10" fontId="3" fillId="5" borderId="0" xfId="3" applyNumberFormat="1" applyFont="1" applyFill="1" applyBorder="1" applyAlignment="1" applyProtection="1">
      <alignment horizontal="center"/>
      <protection locked="0"/>
    </xf>
    <xf numFmtId="166" fontId="3" fillId="5" borderId="0" xfId="3" applyNumberFormat="1" applyFont="1" applyFill="1" applyBorder="1" applyAlignment="1" applyProtection="1">
      <alignment horizontal="center"/>
      <protection locked="0"/>
    </xf>
    <xf numFmtId="10" fontId="3" fillId="5" borderId="0" xfId="5" applyNumberFormat="1" applyFont="1" applyFill="1" applyBorder="1" applyAlignment="1" applyProtection="1">
      <alignment horizontal="center"/>
      <protection locked="0"/>
    </xf>
    <xf numFmtId="0" fontId="4" fillId="5" borderId="0" xfId="1" applyFont="1" applyFill="1" applyBorder="1" applyAlignment="1" applyProtection="1">
      <alignment horizontal="center" wrapText="1"/>
    </xf>
    <xf numFmtId="5" fontId="4" fillId="5" borderId="9" xfId="4" applyNumberFormat="1" applyFont="1" applyFill="1" applyBorder="1" applyAlignment="1" applyProtection="1">
      <alignment horizontal="center"/>
    </xf>
    <xf numFmtId="0" fontId="4" fillId="0" borderId="0" xfId="1" applyFont="1" applyBorder="1" applyAlignment="1" applyProtection="1">
      <alignment horizontal="left" wrapText="1"/>
    </xf>
    <xf numFmtId="0" fontId="4" fillId="5" borderId="12" xfId="1" applyFont="1" applyFill="1" applyBorder="1" applyAlignment="1" applyProtection="1">
      <alignment horizontal="center" vertical="center" wrapText="1"/>
    </xf>
    <xf numFmtId="0" fontId="4" fillId="5" borderId="5" xfId="1" applyFont="1" applyFill="1" applyBorder="1" applyAlignment="1" applyProtection="1">
      <alignment horizontal="center" vertical="center" wrapText="1"/>
    </xf>
    <xf numFmtId="0" fontId="4" fillId="5" borderId="7" xfId="1" applyFont="1" applyFill="1" applyBorder="1" applyAlignment="1" applyProtection="1">
      <alignment horizontal="center" vertical="center" wrapText="1"/>
    </xf>
    <xf numFmtId="0" fontId="4" fillId="5" borderId="9"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5" borderId="10" xfId="1" applyFont="1" applyFill="1" applyBorder="1" applyAlignment="1" applyProtection="1">
      <alignment horizontal="center" vertical="center" wrapText="1"/>
    </xf>
    <xf numFmtId="0" fontId="14" fillId="5" borderId="12" xfId="1" applyFont="1" applyFill="1" applyBorder="1" applyAlignment="1" applyProtection="1">
      <alignment horizontal="left" vertical="center" wrapText="1"/>
    </xf>
    <xf numFmtId="0" fontId="14" fillId="5" borderId="5" xfId="1" applyFont="1" applyFill="1" applyBorder="1" applyAlignment="1" applyProtection="1">
      <alignment horizontal="left" vertical="center" wrapText="1"/>
    </xf>
    <xf numFmtId="0" fontId="14" fillId="5" borderId="7" xfId="1" applyFont="1" applyFill="1" applyBorder="1" applyAlignment="1" applyProtection="1">
      <alignment horizontal="left" vertical="center" wrapText="1"/>
    </xf>
    <xf numFmtId="0" fontId="14" fillId="5" borderId="2" xfId="1" applyFont="1" applyFill="1" applyBorder="1" applyAlignment="1" applyProtection="1">
      <alignment horizontal="left" vertical="center" wrapText="1"/>
    </xf>
    <xf numFmtId="0" fontId="14" fillId="5" borderId="0" xfId="1" applyFont="1" applyFill="1" applyBorder="1" applyAlignment="1" applyProtection="1">
      <alignment horizontal="left" vertical="center" wrapText="1"/>
    </xf>
    <xf numFmtId="0" fontId="14" fillId="5" borderId="8" xfId="1" applyFont="1" applyFill="1" applyBorder="1" applyAlignment="1" applyProtection="1">
      <alignment horizontal="left" vertical="center" wrapText="1"/>
    </xf>
    <xf numFmtId="9" fontId="16" fillId="5" borderId="0" xfId="3" applyFont="1" applyFill="1" applyBorder="1" applyAlignment="1" applyProtection="1">
      <alignment horizontal="center" wrapText="1"/>
    </xf>
    <xf numFmtId="0" fontId="28" fillId="0" borderId="81" xfId="14" applyFont="1" applyBorder="1" applyAlignment="1">
      <alignment horizontal="center" vertical="center" wrapText="1"/>
    </xf>
    <xf numFmtId="0" fontId="28" fillId="0" borderId="70" xfId="14" applyFont="1" applyBorder="1" applyAlignment="1">
      <alignment horizontal="center" vertical="center" wrapText="1"/>
    </xf>
    <xf numFmtId="0" fontId="28" fillId="0" borderId="71" xfId="14" applyFont="1" applyBorder="1" applyAlignment="1">
      <alignment horizontal="center" vertical="center" wrapText="1"/>
    </xf>
    <xf numFmtId="0" fontId="28" fillId="0" borderId="77" xfId="14" applyFont="1" applyBorder="1" applyAlignment="1">
      <alignment horizontal="center" vertical="center" wrapText="1"/>
    </xf>
    <xf numFmtId="0" fontId="28" fillId="0" borderId="76" xfId="14" applyFont="1" applyBorder="1" applyAlignment="1">
      <alignment horizontal="center" vertical="center" wrapText="1"/>
    </xf>
    <xf numFmtId="10" fontId="28" fillId="0" borderId="77" xfId="14" applyNumberFormat="1" applyFont="1" applyBorder="1" applyAlignment="1">
      <alignment horizontal="center" vertical="center" wrapText="1"/>
    </xf>
    <xf numFmtId="10" fontId="28" fillId="0" borderId="76" xfId="14" applyNumberFormat="1" applyFont="1" applyBorder="1" applyAlignment="1">
      <alignment horizontal="center" vertical="center" wrapText="1"/>
    </xf>
    <xf numFmtId="0" fontId="56" fillId="0" borderId="73" xfId="14" applyFont="1" applyBorder="1" applyAlignment="1">
      <alignment horizontal="center" wrapText="1"/>
    </xf>
    <xf numFmtId="0" fontId="56" fillId="0" borderId="68" xfId="14" applyFont="1" applyBorder="1" applyAlignment="1">
      <alignment horizontal="center" wrapText="1"/>
    </xf>
    <xf numFmtId="0" fontId="28" fillId="0" borderId="0" xfId="14" applyFont="1" applyBorder="1" applyAlignment="1">
      <alignment horizontal="center" vertical="center" wrapText="1"/>
    </xf>
    <xf numFmtId="0" fontId="28" fillId="0" borderId="67" xfId="14" applyFont="1" applyBorder="1" applyAlignment="1">
      <alignment horizontal="center" vertical="center" wrapText="1"/>
    </xf>
    <xf numFmtId="0" fontId="28" fillId="0" borderId="75" xfId="14" applyFont="1" applyBorder="1" applyAlignment="1">
      <alignment horizontal="center" vertical="center" wrapText="1"/>
    </xf>
    <xf numFmtId="0" fontId="28" fillId="0" borderId="79" xfId="14" applyFont="1" applyBorder="1" applyAlignment="1">
      <alignment horizontal="center" vertical="center" wrapText="1"/>
    </xf>
    <xf numFmtId="0" fontId="28" fillId="0" borderId="78" xfId="14" applyFont="1" applyBorder="1" applyAlignment="1">
      <alignment horizontal="center" vertical="center" wrapText="1"/>
    </xf>
    <xf numFmtId="6" fontId="28" fillId="0" borderId="80" xfId="14" applyNumberFormat="1" applyFont="1" applyBorder="1" applyAlignment="1">
      <alignment horizontal="center" vertical="center" wrapText="1"/>
    </xf>
    <xf numFmtId="6" fontId="28" fillId="0" borderId="77" xfId="14" applyNumberFormat="1" applyFont="1" applyBorder="1" applyAlignment="1">
      <alignment horizontal="center" vertical="center" wrapText="1"/>
    </xf>
    <xf numFmtId="6" fontId="28" fillId="0" borderId="78" xfId="14" applyNumberFormat="1" applyFont="1" applyBorder="1" applyAlignment="1">
      <alignment horizontal="center" vertical="center" wrapText="1"/>
    </xf>
    <xf numFmtId="0" fontId="28" fillId="0" borderId="80" xfId="14" applyFont="1" applyBorder="1" applyAlignment="1">
      <alignment horizontal="center" vertical="center" wrapText="1"/>
    </xf>
    <xf numFmtId="0" fontId="28" fillId="0" borderId="80" xfId="14" applyNumberFormat="1" applyFont="1" applyBorder="1" applyAlignment="1">
      <alignment horizontal="center" vertical="center" wrapText="1"/>
    </xf>
    <xf numFmtId="0" fontId="28" fillId="0" borderId="77" xfId="14" applyNumberFormat="1" applyFont="1" applyBorder="1" applyAlignment="1">
      <alignment horizontal="center" vertical="center" wrapText="1"/>
    </xf>
    <xf numFmtId="0" fontId="28" fillId="0" borderId="76" xfId="14" applyNumberFormat="1" applyFont="1" applyBorder="1" applyAlignment="1">
      <alignment horizontal="center" vertical="center" wrapText="1"/>
    </xf>
    <xf numFmtId="0" fontId="55" fillId="0" borderId="73" xfId="14" applyFont="1" applyBorder="1" applyAlignment="1">
      <alignment horizontal="center" wrapText="1"/>
    </xf>
    <xf numFmtId="0" fontId="55" fillId="0" borderId="74" xfId="14" applyFont="1" applyBorder="1" applyAlignment="1">
      <alignment horizontal="center" wrapText="1"/>
    </xf>
    <xf numFmtId="0" fontId="55" fillId="0" borderId="68" xfId="14" applyFont="1" applyBorder="1" applyAlignment="1">
      <alignment horizontal="center" wrapText="1"/>
    </xf>
    <xf numFmtId="1" fontId="28" fillId="0" borderId="79" xfId="14" applyNumberFormat="1" applyFont="1" applyBorder="1" applyAlignment="1">
      <alignment horizontal="center" vertical="center" wrapText="1"/>
    </xf>
    <xf numFmtId="1" fontId="28" fillId="0" borderId="77" xfId="14" applyNumberFormat="1" applyFont="1" applyBorder="1" applyAlignment="1">
      <alignment horizontal="center" vertical="center" wrapText="1"/>
    </xf>
    <xf numFmtId="1" fontId="28" fillId="0" borderId="76" xfId="14" applyNumberFormat="1" applyFont="1" applyBorder="1" applyAlignment="1">
      <alignment horizontal="center" vertical="center" wrapText="1"/>
    </xf>
    <xf numFmtId="0" fontId="28" fillId="0" borderId="79" xfId="14" applyNumberFormat="1" applyFont="1" applyBorder="1" applyAlignment="1">
      <alignment horizontal="center" vertical="center" wrapText="1"/>
    </xf>
    <xf numFmtId="0" fontId="28" fillId="0" borderId="78" xfId="14" applyNumberFormat="1" applyFont="1" applyBorder="1" applyAlignment="1">
      <alignment horizontal="center" vertical="center" wrapText="1"/>
    </xf>
    <xf numFmtId="0" fontId="56" fillId="0" borderId="73" xfId="14" applyFont="1" applyBorder="1" applyAlignment="1">
      <alignment horizontal="left" wrapText="1"/>
    </xf>
    <xf numFmtId="0" fontId="56" fillId="0" borderId="68" xfId="14" applyFont="1" applyBorder="1" applyAlignment="1">
      <alignment horizontal="left" wrapText="1"/>
    </xf>
    <xf numFmtId="10" fontId="28" fillId="0" borderId="79" xfId="14" applyNumberFormat="1" applyFont="1" applyBorder="1" applyAlignment="1">
      <alignment horizontal="center" vertical="center" wrapText="1"/>
    </xf>
    <xf numFmtId="10" fontId="28" fillId="0" borderId="78" xfId="14" applyNumberFormat="1" applyFont="1" applyBorder="1" applyAlignment="1">
      <alignment horizontal="center" vertical="center" wrapText="1"/>
    </xf>
    <xf numFmtId="10" fontId="28" fillId="0" borderId="80" xfId="14" applyNumberFormat="1" applyFont="1" applyBorder="1" applyAlignment="1">
      <alignment horizontal="center" vertical="center" wrapText="1"/>
    </xf>
    <xf numFmtId="0" fontId="28" fillId="0" borderId="82" xfId="14" applyFont="1" applyBorder="1" applyAlignment="1">
      <alignment horizontal="center" vertical="center" wrapText="1"/>
    </xf>
    <xf numFmtId="0" fontId="28" fillId="0" borderId="69" xfId="14" applyFont="1" applyBorder="1" applyAlignment="1">
      <alignment horizontal="center" vertical="center" wrapText="1"/>
    </xf>
    <xf numFmtId="0" fontId="28" fillId="0" borderId="72" xfId="14" applyFont="1" applyBorder="1" applyAlignment="1">
      <alignment horizontal="center" vertical="center" wrapText="1"/>
    </xf>
    <xf numFmtId="0" fontId="28" fillId="0" borderId="81" xfId="14" applyFont="1" applyBorder="1" applyAlignment="1">
      <alignment horizontal="justify" wrapText="1"/>
    </xf>
    <xf numFmtId="0" fontId="28" fillId="0" borderId="70" xfId="14" applyFont="1" applyBorder="1" applyAlignment="1">
      <alignment horizontal="justify" wrapText="1"/>
    </xf>
    <xf numFmtId="0" fontId="28" fillId="0" borderId="71" xfId="14" applyFont="1" applyBorder="1" applyAlignment="1">
      <alignment horizontal="justify" wrapText="1"/>
    </xf>
    <xf numFmtId="0" fontId="25" fillId="0" borderId="32" xfId="0" applyFont="1" applyBorder="1" applyAlignment="1">
      <alignment horizontal="right" vertical="center"/>
    </xf>
    <xf numFmtId="0" fontId="25" fillId="0" borderId="48" xfId="0" applyFont="1" applyBorder="1" applyAlignment="1">
      <alignment horizontal="right" vertical="center"/>
    </xf>
    <xf numFmtId="0" fontId="25" fillId="0" borderId="27" xfId="0" applyFont="1" applyBorder="1" applyAlignment="1">
      <alignment horizontal="right" vertical="center"/>
    </xf>
    <xf numFmtId="0" fontId="27" fillId="0" borderId="53" xfId="0" applyFont="1" applyFill="1" applyBorder="1" applyAlignment="1">
      <alignment horizontal="right"/>
    </xf>
    <xf numFmtId="0" fontId="27" fillId="0" borderId="54" xfId="0" applyFont="1" applyFill="1" applyBorder="1" applyAlignment="1">
      <alignment horizontal="right"/>
    </xf>
    <xf numFmtId="0" fontId="24" fillId="10" borderId="17" xfId="0" applyFont="1" applyFill="1" applyBorder="1" applyAlignment="1">
      <alignment horizontal="center" vertical="center" wrapText="1"/>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1" xfId="0" applyFill="1" applyBorder="1" applyAlignment="1">
      <alignment horizontal="center" vertical="center"/>
    </xf>
    <xf numFmtId="0" fontId="0" fillId="10" borderId="21" xfId="0" applyFill="1" applyBorder="1" applyAlignment="1">
      <alignment horizontal="center" vertical="center"/>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2" borderId="24" xfId="0" applyFont="1" applyFill="1" applyBorder="1" applyAlignment="1">
      <alignment horizontal="center"/>
    </xf>
    <xf numFmtId="0" fontId="6" fillId="12" borderId="25" xfId="0" applyFont="1" applyFill="1" applyBorder="1" applyAlignment="1">
      <alignment horizontal="center"/>
    </xf>
    <xf numFmtId="0" fontId="6" fillId="12" borderId="26" xfId="0" applyFont="1" applyFill="1" applyBorder="1" applyAlignment="1">
      <alignment horizontal="center"/>
    </xf>
    <xf numFmtId="0" fontId="25" fillId="0" borderId="37" xfId="0" applyFont="1" applyBorder="1" applyAlignment="1">
      <alignment horizontal="right" vertical="center"/>
    </xf>
    <xf numFmtId="0" fontId="32" fillId="0" borderId="0" xfId="0" applyFont="1" applyAlignment="1">
      <alignment horizontal="justify" wrapText="1"/>
    </xf>
    <xf numFmtId="0" fontId="32" fillId="0" borderId="0" xfId="0" applyFont="1" applyAlignment="1">
      <alignment horizontal="left" wrapText="1"/>
    </xf>
    <xf numFmtId="0" fontId="30" fillId="0" borderId="0" xfId="0" applyFont="1" applyAlignment="1">
      <alignment horizontal="center" wrapText="1"/>
    </xf>
    <xf numFmtId="0" fontId="33" fillId="0" borderId="11"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2" fillId="0" borderId="0" xfId="0" applyFont="1" applyAlignment="1">
      <alignment horizontal="left" vertical="center" wrapText="1"/>
    </xf>
    <xf numFmtId="0" fontId="35" fillId="0" borderId="0" xfId="0" applyFont="1" applyAlignment="1">
      <alignment horizontal="center"/>
    </xf>
    <xf numFmtId="0" fontId="30" fillId="0" borderId="0" xfId="0" applyFont="1" applyAlignment="1">
      <alignment horizontal="left" vertical="center" wrapText="1"/>
    </xf>
    <xf numFmtId="0" fontId="30" fillId="0" borderId="0" xfId="0" applyFont="1" applyFill="1" applyBorder="1" applyAlignment="1">
      <alignment horizontal="left" vertical="center"/>
    </xf>
    <xf numFmtId="0" fontId="30" fillId="0" borderId="0" xfId="0" applyFont="1" applyAlignment="1">
      <alignment horizontal="left" vertical="center"/>
    </xf>
    <xf numFmtId="0" fontId="46" fillId="0" borderId="0" xfId="0" applyFont="1" applyAlignment="1">
      <alignment horizontal="center"/>
    </xf>
    <xf numFmtId="0" fontId="42" fillId="0" borderId="64" xfId="0" applyFont="1" applyBorder="1" applyAlignment="1">
      <alignment horizontal="center" vertical="top" wrapText="1"/>
    </xf>
    <xf numFmtId="0" fontId="42" fillId="0" borderId="62" xfId="0" applyFont="1" applyBorder="1" applyAlignment="1">
      <alignment horizontal="center" vertical="top" wrapText="1"/>
    </xf>
    <xf numFmtId="0" fontId="47" fillId="0" borderId="64" xfId="0" applyFont="1" applyBorder="1" applyAlignment="1">
      <alignment horizontal="center" wrapText="1"/>
    </xf>
    <xf numFmtId="0" fontId="47" fillId="0" borderId="62" xfId="0" applyFont="1" applyBorder="1" applyAlignment="1">
      <alignment horizontal="center" wrapText="1"/>
    </xf>
    <xf numFmtId="0" fontId="47" fillId="0" borderId="64" xfId="0" applyFont="1" applyBorder="1" applyAlignment="1">
      <alignment horizontal="center" vertical="top" wrapText="1"/>
    </xf>
    <xf numFmtId="0" fontId="47" fillId="0" borderId="62" xfId="0" applyFont="1" applyBorder="1" applyAlignment="1">
      <alignment horizontal="center" vertical="top" wrapText="1"/>
    </xf>
    <xf numFmtId="0" fontId="51" fillId="0" borderId="0" xfId="0" applyFont="1" applyAlignment="1">
      <alignment horizontal="left" vertical="center"/>
    </xf>
    <xf numFmtId="0" fontId="65" fillId="0" borderId="73" xfId="0" applyFont="1" applyBorder="1" applyAlignment="1">
      <alignment vertical="top" wrapText="1"/>
    </xf>
    <xf numFmtId="0" fontId="65" fillId="0" borderId="68" xfId="0" applyFont="1" applyBorder="1" applyAlignment="1">
      <alignment vertical="top" wrapText="1"/>
    </xf>
    <xf numFmtId="0" fontId="65" fillId="0" borderId="74" xfId="0" applyFont="1" applyBorder="1" applyAlignment="1">
      <alignment vertical="top" wrapText="1"/>
    </xf>
    <xf numFmtId="0" fontId="62" fillId="0" borderId="73" xfId="0" applyFont="1" applyBorder="1" applyAlignment="1">
      <alignment vertical="top" wrapText="1"/>
    </xf>
    <xf numFmtId="0" fontId="62" fillId="0" borderId="68" xfId="0" applyFont="1" applyBorder="1" applyAlignment="1">
      <alignment vertical="top" wrapText="1"/>
    </xf>
    <xf numFmtId="0" fontId="62" fillId="0" borderId="74" xfId="0" applyFont="1" applyBorder="1" applyAlignment="1">
      <alignment vertical="top" wrapText="1"/>
    </xf>
    <xf numFmtId="10" fontId="62" fillId="0" borderId="73" xfId="0" applyNumberFormat="1" applyFont="1" applyBorder="1" applyAlignment="1">
      <alignment vertical="top" wrapText="1"/>
    </xf>
    <xf numFmtId="10" fontId="62" fillId="0" borderId="68" xfId="0" applyNumberFormat="1" applyFont="1" applyBorder="1" applyAlignment="1">
      <alignment vertical="top" wrapText="1"/>
    </xf>
    <xf numFmtId="10" fontId="62" fillId="0" borderId="74" xfId="0" applyNumberFormat="1" applyFont="1" applyBorder="1" applyAlignment="1">
      <alignment vertical="top" wrapText="1"/>
    </xf>
    <xf numFmtId="0" fontId="61" fillId="0" borderId="73" xfId="0" applyFont="1" applyBorder="1" applyAlignment="1">
      <alignment vertical="top" wrapText="1"/>
    </xf>
    <xf numFmtId="0" fontId="61" fillId="0" borderId="68" xfId="0" applyFont="1" applyBorder="1" applyAlignment="1">
      <alignment vertical="top" wrapText="1"/>
    </xf>
    <xf numFmtId="0" fontId="61" fillId="0" borderId="74" xfId="0" applyFont="1" applyBorder="1" applyAlignment="1">
      <alignment vertical="top" wrapText="1"/>
    </xf>
    <xf numFmtId="3" fontId="62" fillId="0" borderId="73" xfId="0" applyNumberFormat="1" applyFont="1" applyBorder="1" applyAlignment="1">
      <alignment vertical="top" wrapText="1"/>
    </xf>
    <xf numFmtId="3" fontId="62" fillId="0" borderId="68" xfId="0" applyNumberFormat="1" applyFont="1" applyBorder="1" applyAlignment="1">
      <alignment vertical="top" wrapText="1"/>
    </xf>
    <xf numFmtId="3" fontId="62" fillId="0" borderId="74" xfId="0" applyNumberFormat="1" applyFont="1" applyBorder="1" applyAlignment="1">
      <alignment vertical="top" wrapText="1"/>
    </xf>
    <xf numFmtId="6" fontId="62" fillId="0" borderId="73" xfId="0" applyNumberFormat="1" applyFont="1" applyBorder="1" applyAlignment="1">
      <alignment vertical="top" wrapText="1"/>
    </xf>
    <xf numFmtId="6" fontId="62" fillId="0" borderId="68" xfId="0" applyNumberFormat="1" applyFont="1" applyBorder="1" applyAlignment="1">
      <alignment vertical="top" wrapText="1"/>
    </xf>
    <xf numFmtId="6" fontId="62" fillId="0" borderId="74" xfId="0" applyNumberFormat="1" applyFont="1" applyBorder="1" applyAlignment="1">
      <alignment vertical="top" wrapText="1"/>
    </xf>
    <xf numFmtId="0" fontId="63" fillId="0" borderId="73" xfId="0" applyFont="1" applyBorder="1" applyAlignment="1">
      <alignment vertical="top" wrapText="1"/>
    </xf>
    <xf numFmtId="0" fontId="63" fillId="0" borderId="74" xfId="0" applyFont="1" applyBorder="1" applyAlignment="1">
      <alignment vertical="top" wrapText="1"/>
    </xf>
    <xf numFmtId="0" fontId="64" fillId="0" borderId="73" xfId="0" applyFont="1" applyBorder="1" applyAlignment="1">
      <alignment vertical="top" wrapText="1"/>
    </xf>
    <xf numFmtId="0" fontId="64" fillId="0" borderId="74" xfId="0" applyFont="1" applyBorder="1" applyAlignment="1">
      <alignment vertical="top" wrapText="1"/>
    </xf>
    <xf numFmtId="0" fontId="64" fillId="0" borderId="68" xfId="0" applyFont="1" applyBorder="1" applyAlignment="1">
      <alignment vertical="top" wrapText="1"/>
    </xf>
    <xf numFmtId="43" fontId="28" fillId="0" borderId="79" xfId="14" applyNumberFormat="1" applyFont="1" applyBorder="1" applyAlignment="1">
      <alignment horizontal="center" vertical="center" wrapText="1"/>
    </xf>
    <xf numFmtId="43" fontId="28" fillId="0" borderId="77" xfId="14" applyNumberFormat="1" applyFont="1" applyBorder="1" applyAlignment="1">
      <alignment horizontal="center" vertical="center" wrapText="1"/>
    </xf>
    <xf numFmtId="43" fontId="28" fillId="0" borderId="78" xfId="14" applyNumberFormat="1" applyFont="1" applyBorder="1" applyAlignment="1">
      <alignment horizontal="center" vertical="center" wrapText="1"/>
    </xf>
    <xf numFmtId="43" fontId="28" fillId="0" borderId="80" xfId="14" applyNumberFormat="1" applyFont="1" applyBorder="1" applyAlignment="1">
      <alignment horizontal="center" vertical="center" wrapText="1"/>
    </xf>
  </cellXfs>
  <cellStyles count="35">
    <cellStyle name="Comma" xfId="33" builtinId="3"/>
    <cellStyle name="Comma 2" xfId="13"/>
    <cellStyle name="Comma 3" xfId="15"/>
    <cellStyle name="Currency" xfId="4" builtinId="4"/>
    <cellStyle name="Currency 2" xfId="2"/>
    <cellStyle name="Currency 2 2" xfId="10"/>
    <cellStyle name="Currency 2 3" xfId="8"/>
    <cellStyle name="Currency 2 4" xfId="6"/>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 name="Normal 2" xfId="1"/>
    <cellStyle name="Normal 3" xfId="12"/>
    <cellStyle name="Normal 3 2" xfId="16"/>
    <cellStyle name="Normal 4" xfId="14"/>
    <cellStyle name="Percent" xfId="5" builtinId="5"/>
    <cellStyle name="Percent 2" xfId="3"/>
    <cellStyle name="Percent 2 2" xfId="11"/>
    <cellStyle name="Percent 2 3" xfId="9"/>
    <cellStyle name="Percent 2 4" xfId="7"/>
    <cellStyle name="TableStyleLight1" xfId="13"/>
  </cellStyles>
  <dxfs count="0"/>
  <tableStyles count="0" defaultTableStyle="TableStyleMedium9" defaultPivotStyle="PivotStyleLight16"/>
  <colors>
    <mruColors>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20"/>
  <sheetViews>
    <sheetView tabSelected="1" zoomScale="80" zoomScaleNormal="80" zoomScalePageLayoutView="80" workbookViewId="0">
      <selection activeCell="A3" sqref="A3"/>
    </sheetView>
  </sheetViews>
  <sheetFormatPr defaultRowHeight="15.5" x14ac:dyDescent="0.35"/>
  <cols>
    <col min="1" max="1" width="15" style="108" customWidth="1"/>
    <col min="2" max="2" width="9.1796875" customWidth="1"/>
    <col min="3" max="3" width="48.453125" customWidth="1"/>
    <col min="4" max="4" width="6.453125" customWidth="1"/>
    <col min="5" max="5" width="5.54296875" customWidth="1"/>
    <col min="6" max="6" width="10.81640625" customWidth="1"/>
    <col min="7" max="7" width="10.54296875" customWidth="1"/>
    <col min="8" max="8" width="15.54296875" customWidth="1"/>
    <col min="9" max="9" width="16" customWidth="1"/>
    <col min="10" max="10" width="15.54296875" bestFit="1" customWidth="1"/>
    <col min="11" max="11" width="16.453125" customWidth="1"/>
    <col min="12" max="12" width="15" customWidth="1"/>
  </cols>
  <sheetData>
    <row r="1" spans="1:14" s="6" customFormat="1" ht="52.5" customHeight="1" x14ac:dyDescent="0.35">
      <c r="A1" s="579" t="s">
        <v>62</v>
      </c>
      <c r="B1" s="580"/>
      <c r="C1" s="130" t="s">
        <v>64</v>
      </c>
      <c r="D1" s="581" t="s">
        <v>60</v>
      </c>
      <c r="E1" s="581"/>
      <c r="F1" s="581"/>
      <c r="G1" s="582" t="s">
        <v>36</v>
      </c>
      <c r="H1" s="582"/>
      <c r="I1" s="583"/>
      <c r="J1" s="131" t="s">
        <v>63</v>
      </c>
      <c r="K1" s="584" t="s">
        <v>36</v>
      </c>
      <c r="L1" s="585"/>
    </row>
    <row r="2" spans="1:14" ht="46.5" customHeight="1" x14ac:dyDescent="0.35">
      <c r="A2" s="377" t="s">
        <v>0</v>
      </c>
      <c r="B2" s="586" t="s">
        <v>36</v>
      </c>
      <c r="C2" s="582"/>
      <c r="D2" s="582"/>
      <c r="E2" s="582"/>
      <c r="F2" s="582"/>
      <c r="G2" s="583"/>
      <c r="H2" s="132" t="s">
        <v>31</v>
      </c>
      <c r="I2" s="456" t="s">
        <v>36</v>
      </c>
      <c r="J2" s="587" t="s">
        <v>343</v>
      </c>
      <c r="K2" s="588"/>
      <c r="L2" s="589"/>
    </row>
    <row r="3" spans="1:14" ht="42" x14ac:dyDescent="0.35">
      <c r="A3" s="376" t="s">
        <v>99</v>
      </c>
      <c r="B3" s="51"/>
      <c r="C3" s="51"/>
      <c r="D3" s="565" t="s">
        <v>32</v>
      </c>
      <c r="E3" s="565"/>
      <c r="F3" s="560" t="s">
        <v>1</v>
      </c>
      <c r="G3" s="561" t="s">
        <v>33</v>
      </c>
      <c r="H3" s="166" t="s">
        <v>3</v>
      </c>
      <c r="I3" s="60" t="s">
        <v>34</v>
      </c>
      <c r="J3" s="60" t="s">
        <v>35</v>
      </c>
      <c r="K3" s="397" t="s">
        <v>69</v>
      </c>
      <c r="L3" s="378" t="s">
        <v>6</v>
      </c>
    </row>
    <row r="4" spans="1:14" s="6" customFormat="1" ht="9" customHeight="1" x14ac:dyDescent="0.3">
      <c r="A4" s="607"/>
      <c r="B4" s="74"/>
      <c r="C4" s="74"/>
      <c r="D4" s="572" t="s">
        <v>36</v>
      </c>
      <c r="E4" s="572"/>
      <c r="F4" s="77"/>
      <c r="G4" s="77" t="s">
        <v>36</v>
      </c>
      <c r="H4" s="79"/>
      <c r="I4" s="79" t="s">
        <v>36</v>
      </c>
      <c r="J4" s="79" t="s">
        <v>36</v>
      </c>
      <c r="K4" s="398"/>
      <c r="L4" s="404"/>
    </row>
    <row r="5" spans="1:14" x14ac:dyDescent="0.35">
      <c r="A5" s="607"/>
      <c r="B5" s="75" t="s">
        <v>53</v>
      </c>
      <c r="C5" s="42"/>
      <c r="D5" s="65"/>
      <c r="E5" s="66"/>
      <c r="F5" s="55"/>
      <c r="G5" s="55"/>
      <c r="H5" s="58"/>
      <c r="I5" s="58"/>
      <c r="J5" s="58"/>
      <c r="K5" s="384"/>
      <c r="L5" s="364"/>
    </row>
    <row r="6" spans="1:14" ht="15.65" customHeight="1" x14ac:dyDescent="0.35">
      <c r="A6" s="29" t="s">
        <v>36</v>
      </c>
      <c r="B6" s="42">
        <v>1</v>
      </c>
      <c r="C6" s="8" t="s">
        <v>36</v>
      </c>
      <c r="D6" s="562">
        <v>0</v>
      </c>
      <c r="E6" s="562"/>
      <c r="F6" s="71">
        <f t="shared" ref="F6:F11" si="0">D6*9</f>
        <v>0</v>
      </c>
      <c r="G6" s="462">
        <v>0</v>
      </c>
      <c r="H6" s="461">
        <v>0</v>
      </c>
      <c r="I6" s="25">
        <f t="shared" ref="I6:I11" si="1">H6*D6+H6/9*G6</f>
        <v>0</v>
      </c>
      <c r="J6" s="25">
        <f>(H6*D6*0.221)+(5285*D6)+(H6/9*G6*0.221)</f>
        <v>0</v>
      </c>
      <c r="K6" s="385">
        <f t="shared" ref="K6:K11" si="2">+I6+J6</f>
        <v>0</v>
      </c>
      <c r="L6" s="382">
        <v>0</v>
      </c>
      <c r="M6" s="134"/>
      <c r="N6" s="134"/>
    </row>
    <row r="7" spans="1:14" ht="15.65" customHeight="1" x14ac:dyDescent="0.35">
      <c r="A7" s="29" t="s">
        <v>36</v>
      </c>
      <c r="B7" s="42">
        <v>2</v>
      </c>
      <c r="C7" s="8" t="s">
        <v>36</v>
      </c>
      <c r="D7" s="562">
        <v>0</v>
      </c>
      <c r="E7" s="562"/>
      <c r="F7" s="71">
        <f t="shared" si="0"/>
        <v>0</v>
      </c>
      <c r="G7" s="462">
        <v>0</v>
      </c>
      <c r="H7" s="461">
        <v>0</v>
      </c>
      <c r="I7" s="25">
        <f t="shared" si="1"/>
        <v>0</v>
      </c>
      <c r="J7" s="25">
        <f t="shared" ref="J7:J11" si="3">(H7*D7*0.221)+(5285*D7)+(H7/9*G7*0.221)</f>
        <v>0</v>
      </c>
      <c r="K7" s="385">
        <f t="shared" si="2"/>
        <v>0</v>
      </c>
      <c r="L7" s="382">
        <v>0</v>
      </c>
      <c r="M7" s="134"/>
      <c r="N7" s="134"/>
    </row>
    <row r="8" spans="1:14" x14ac:dyDescent="0.35">
      <c r="A8" s="29" t="s">
        <v>36</v>
      </c>
      <c r="B8" s="42">
        <v>3</v>
      </c>
      <c r="C8" s="8" t="s">
        <v>36</v>
      </c>
      <c r="D8" s="562">
        <v>0</v>
      </c>
      <c r="E8" s="562"/>
      <c r="F8" s="71">
        <f t="shared" si="0"/>
        <v>0</v>
      </c>
      <c r="G8" s="156">
        <v>0</v>
      </c>
      <c r="H8" s="139">
        <v>0</v>
      </c>
      <c r="I8" s="25">
        <f t="shared" si="1"/>
        <v>0</v>
      </c>
      <c r="J8" s="25">
        <f t="shared" si="3"/>
        <v>0</v>
      </c>
      <c r="K8" s="385">
        <f t="shared" si="2"/>
        <v>0</v>
      </c>
      <c r="L8" s="382">
        <v>0</v>
      </c>
      <c r="M8" s="134"/>
      <c r="N8" s="134"/>
    </row>
    <row r="9" spans="1:14" x14ac:dyDescent="0.35">
      <c r="A9" s="29" t="s">
        <v>36</v>
      </c>
      <c r="B9" s="42">
        <v>4</v>
      </c>
      <c r="C9" s="8" t="s">
        <v>36</v>
      </c>
      <c r="D9" s="562">
        <v>0</v>
      </c>
      <c r="E9" s="562"/>
      <c r="F9" s="71">
        <f t="shared" si="0"/>
        <v>0</v>
      </c>
      <c r="G9" s="156">
        <v>0</v>
      </c>
      <c r="H9" s="139">
        <v>0</v>
      </c>
      <c r="I9" s="25">
        <f t="shared" si="1"/>
        <v>0</v>
      </c>
      <c r="J9" s="25">
        <f t="shared" si="3"/>
        <v>0</v>
      </c>
      <c r="K9" s="385">
        <f t="shared" si="2"/>
        <v>0</v>
      </c>
      <c r="L9" s="382">
        <v>0</v>
      </c>
    </row>
    <row r="10" spans="1:14" x14ac:dyDescent="0.35">
      <c r="A10" s="29" t="s">
        <v>36</v>
      </c>
      <c r="B10" s="42">
        <v>5</v>
      </c>
      <c r="C10" s="8" t="s">
        <v>36</v>
      </c>
      <c r="D10" s="562">
        <v>0</v>
      </c>
      <c r="E10" s="562"/>
      <c r="F10" s="71">
        <f t="shared" si="0"/>
        <v>0</v>
      </c>
      <c r="G10" s="156">
        <v>0</v>
      </c>
      <c r="H10" s="139">
        <v>0</v>
      </c>
      <c r="I10" s="25">
        <f t="shared" si="1"/>
        <v>0</v>
      </c>
      <c r="J10" s="25">
        <f t="shared" si="3"/>
        <v>0</v>
      </c>
      <c r="K10" s="385">
        <f t="shared" si="2"/>
        <v>0</v>
      </c>
      <c r="L10" s="382">
        <v>0</v>
      </c>
    </row>
    <row r="11" spans="1:14" x14ac:dyDescent="0.35">
      <c r="A11" s="29" t="s">
        <v>36</v>
      </c>
      <c r="B11" s="42">
        <v>6</v>
      </c>
      <c r="C11" s="8" t="s">
        <v>36</v>
      </c>
      <c r="D11" s="562">
        <v>0</v>
      </c>
      <c r="E11" s="562"/>
      <c r="F11" s="71">
        <f t="shared" si="0"/>
        <v>0</v>
      </c>
      <c r="G11" s="156">
        <v>0</v>
      </c>
      <c r="H11" s="139">
        <v>0</v>
      </c>
      <c r="I11" s="25">
        <f t="shared" si="1"/>
        <v>0</v>
      </c>
      <c r="J11" s="25">
        <f t="shared" si="3"/>
        <v>0</v>
      </c>
      <c r="K11" s="385">
        <f t="shared" si="2"/>
        <v>0</v>
      </c>
      <c r="L11" s="382">
        <v>0</v>
      </c>
    </row>
    <row r="12" spans="1:14" ht="8.15" customHeight="1" x14ac:dyDescent="0.35">
      <c r="A12" s="30"/>
      <c r="B12" s="76"/>
      <c r="C12" s="14"/>
      <c r="D12" s="61"/>
      <c r="E12" s="62"/>
      <c r="F12" s="78"/>
      <c r="G12" s="21"/>
      <c r="H12" s="21"/>
      <c r="I12" s="20"/>
      <c r="J12" s="20"/>
      <c r="K12" s="86"/>
      <c r="L12" s="380"/>
    </row>
    <row r="13" spans="1:14" x14ac:dyDescent="0.35">
      <c r="A13" s="31"/>
      <c r="B13" s="82" t="s">
        <v>51</v>
      </c>
      <c r="C13" s="82"/>
      <c r="D13" s="83"/>
      <c r="E13" s="84"/>
      <c r="F13" s="115"/>
      <c r="G13" s="89"/>
      <c r="H13" s="85"/>
      <c r="I13" s="18">
        <f>SUM(I6:I12)</f>
        <v>0</v>
      </c>
      <c r="J13" s="18">
        <f>SUM(J6:J12)</f>
        <v>0</v>
      </c>
      <c r="K13" s="386">
        <f>SUM(K6:K12)</f>
        <v>0</v>
      </c>
      <c r="L13" s="117">
        <f>SUM(L6:L12)</f>
        <v>0</v>
      </c>
    </row>
    <row r="14" spans="1:14" x14ac:dyDescent="0.35">
      <c r="A14" s="30"/>
      <c r="B14" s="40"/>
      <c r="C14" s="40"/>
      <c r="D14" s="608" t="s">
        <v>47</v>
      </c>
      <c r="E14" s="608"/>
      <c r="F14" s="144"/>
      <c r="G14" s="52"/>
      <c r="H14" s="111"/>
      <c r="I14" s="301" t="s">
        <v>4</v>
      </c>
      <c r="J14" s="140" t="s">
        <v>5</v>
      </c>
      <c r="K14" s="134"/>
      <c r="L14" s="405"/>
    </row>
    <row r="15" spans="1:14" x14ac:dyDescent="0.35">
      <c r="A15" s="30"/>
      <c r="B15" s="609" t="s">
        <v>52</v>
      </c>
      <c r="C15" s="610"/>
      <c r="D15" s="608"/>
      <c r="E15" s="608"/>
      <c r="F15" s="123" t="s">
        <v>1</v>
      </c>
      <c r="G15" s="52"/>
      <c r="H15" s="140" t="s">
        <v>3</v>
      </c>
      <c r="I15" s="301" t="s">
        <v>7</v>
      </c>
      <c r="J15" s="140" t="s">
        <v>8</v>
      </c>
      <c r="K15" s="387" t="s">
        <v>69</v>
      </c>
      <c r="L15" s="393" t="s">
        <v>6</v>
      </c>
    </row>
    <row r="16" spans="1:14" x14ac:dyDescent="0.35">
      <c r="A16" s="30"/>
      <c r="B16" s="609"/>
      <c r="C16" s="610"/>
      <c r="D16" s="65"/>
      <c r="E16" s="66"/>
      <c r="F16" s="138"/>
      <c r="G16" s="52"/>
      <c r="H16" s="58"/>
      <c r="I16" s="56"/>
      <c r="J16" s="58"/>
      <c r="K16" s="86"/>
      <c r="L16" s="380"/>
    </row>
    <row r="17" spans="1:12" ht="15.65" customHeight="1" x14ac:dyDescent="0.35">
      <c r="A17" s="29" t="s">
        <v>36</v>
      </c>
      <c r="B17" s="42">
        <v>1</v>
      </c>
      <c r="C17" s="8" t="s">
        <v>36</v>
      </c>
      <c r="D17" s="562">
        <v>0</v>
      </c>
      <c r="E17" s="562"/>
      <c r="F17" s="71">
        <f>D17*12</f>
        <v>0</v>
      </c>
      <c r="G17" s="52"/>
      <c r="H17" s="139">
        <v>0</v>
      </c>
      <c r="I17" s="25">
        <f>H17*D17</f>
        <v>0</v>
      </c>
      <c r="J17" s="25">
        <f>I17*0.221+5285*D17</f>
        <v>0</v>
      </c>
      <c r="K17" s="385">
        <f>+I17+J17</f>
        <v>0</v>
      </c>
      <c r="L17" s="382">
        <v>0</v>
      </c>
    </row>
    <row r="18" spans="1:12" x14ac:dyDescent="0.35">
      <c r="A18" s="29" t="s">
        <v>36</v>
      </c>
      <c r="B18" s="42">
        <v>2</v>
      </c>
      <c r="C18" s="8" t="s">
        <v>36</v>
      </c>
      <c r="D18" s="562">
        <v>0</v>
      </c>
      <c r="E18" s="562"/>
      <c r="F18" s="71">
        <f>D18*12</f>
        <v>0</v>
      </c>
      <c r="G18" s="52"/>
      <c r="H18" s="139">
        <v>0</v>
      </c>
      <c r="I18" s="25">
        <f>H18*D18</f>
        <v>0</v>
      </c>
      <c r="J18" s="25">
        <f t="shared" ref="J18:J19" si="4">I18*0.221+5285*D18</f>
        <v>0</v>
      </c>
      <c r="K18" s="385">
        <f>+I18+J18</f>
        <v>0</v>
      </c>
      <c r="L18" s="382">
        <v>0</v>
      </c>
    </row>
    <row r="19" spans="1:12" x14ac:dyDescent="0.35">
      <c r="A19" s="29" t="s">
        <v>36</v>
      </c>
      <c r="B19" s="42">
        <v>3</v>
      </c>
      <c r="C19" s="8" t="s">
        <v>36</v>
      </c>
      <c r="D19" s="562">
        <v>0</v>
      </c>
      <c r="E19" s="562"/>
      <c r="F19" s="71">
        <f>D19*12</f>
        <v>0</v>
      </c>
      <c r="G19" s="52"/>
      <c r="H19" s="139">
        <v>0</v>
      </c>
      <c r="I19" s="25">
        <f>H19*D19</f>
        <v>0</v>
      </c>
      <c r="J19" s="25">
        <f t="shared" si="4"/>
        <v>0</v>
      </c>
      <c r="K19" s="385">
        <f>+I19+J19</f>
        <v>0</v>
      </c>
      <c r="L19" s="382">
        <v>0</v>
      </c>
    </row>
    <row r="20" spans="1:12" x14ac:dyDescent="0.35">
      <c r="A20" s="33"/>
      <c r="B20" s="82" t="s">
        <v>50</v>
      </c>
      <c r="C20" s="82"/>
      <c r="D20" s="83"/>
      <c r="E20" s="84"/>
      <c r="F20" s="115"/>
      <c r="G20" s="89"/>
      <c r="H20" s="85"/>
      <c r="I20" s="18">
        <f>SUM(I17:I19)</f>
        <v>0</v>
      </c>
      <c r="J20" s="18">
        <f>SUM(J17:J19)</f>
        <v>0</v>
      </c>
      <c r="K20" s="386">
        <f>SUM(K17:K19)</f>
        <v>0</v>
      </c>
      <c r="L20" s="117">
        <f>SUM(L17:L19)</f>
        <v>0</v>
      </c>
    </row>
    <row r="21" spans="1:12" ht="17.149999999999999" customHeight="1" x14ac:dyDescent="0.35">
      <c r="A21" s="32"/>
      <c r="B21" s="40"/>
      <c r="C21" s="40"/>
      <c r="D21" s="608" t="s">
        <v>47</v>
      </c>
      <c r="E21" s="608"/>
      <c r="F21" s="122"/>
      <c r="G21" s="52"/>
      <c r="H21" s="111"/>
      <c r="I21" s="301" t="s">
        <v>4</v>
      </c>
      <c r="J21" s="140" t="s">
        <v>5</v>
      </c>
      <c r="K21" s="134"/>
      <c r="L21" s="405"/>
    </row>
    <row r="22" spans="1:12" x14ac:dyDescent="0.35">
      <c r="A22" s="32"/>
      <c r="B22" s="611" t="s">
        <v>55</v>
      </c>
      <c r="C22" s="612"/>
      <c r="D22" s="608"/>
      <c r="E22" s="608"/>
      <c r="F22" s="123" t="s">
        <v>1</v>
      </c>
      <c r="G22" s="52"/>
      <c r="H22" s="72" t="s">
        <v>3</v>
      </c>
      <c r="I22" s="301" t="s">
        <v>7</v>
      </c>
      <c r="J22" s="140" t="s">
        <v>8</v>
      </c>
      <c r="K22" s="387" t="s">
        <v>69</v>
      </c>
      <c r="L22" s="393" t="s">
        <v>6</v>
      </c>
    </row>
    <row r="23" spans="1:12" x14ac:dyDescent="0.35">
      <c r="A23" s="32"/>
      <c r="B23" s="611"/>
      <c r="C23" s="612"/>
      <c r="D23" s="65"/>
      <c r="E23" s="66"/>
      <c r="F23" s="43"/>
      <c r="G23" s="52"/>
      <c r="H23" s="58"/>
      <c r="I23" s="56"/>
      <c r="J23" s="58"/>
      <c r="K23" s="86"/>
      <c r="L23" s="380"/>
    </row>
    <row r="24" spans="1:12" x14ac:dyDescent="0.35">
      <c r="A24" s="29" t="s">
        <v>36</v>
      </c>
      <c r="B24" s="42">
        <v>1</v>
      </c>
      <c r="C24" s="8" t="s">
        <v>36</v>
      </c>
      <c r="D24" s="562">
        <v>0</v>
      </c>
      <c r="E24" s="562"/>
      <c r="F24" s="71">
        <f>D24*12</f>
        <v>0</v>
      </c>
      <c r="G24" s="52"/>
      <c r="H24" s="139">
        <v>0</v>
      </c>
      <c r="I24" s="25">
        <f>H24*D24</f>
        <v>0</v>
      </c>
      <c r="J24" s="25">
        <f>I24*0.2411+5285*D24</f>
        <v>0</v>
      </c>
      <c r="K24" s="385">
        <f>+I24+J24</f>
        <v>0</v>
      </c>
      <c r="L24" s="382">
        <v>0</v>
      </c>
    </row>
    <row r="25" spans="1:12" x14ac:dyDescent="0.35">
      <c r="A25" s="29" t="s">
        <v>36</v>
      </c>
      <c r="B25" s="42">
        <v>2</v>
      </c>
      <c r="C25" s="8" t="s">
        <v>36</v>
      </c>
      <c r="D25" s="562">
        <v>0</v>
      </c>
      <c r="E25" s="562"/>
      <c r="F25" s="71">
        <f>D25*12</f>
        <v>0</v>
      </c>
      <c r="G25" s="52"/>
      <c r="H25" s="139">
        <v>0</v>
      </c>
      <c r="I25" s="25">
        <f>H25*D25</f>
        <v>0</v>
      </c>
      <c r="J25" s="25">
        <f t="shared" ref="J25:J27" si="5">I25*0.2411+5285*D25</f>
        <v>0</v>
      </c>
      <c r="K25" s="385">
        <f>+I25+J25</f>
        <v>0</v>
      </c>
      <c r="L25" s="382">
        <v>0</v>
      </c>
    </row>
    <row r="26" spans="1:12" x14ac:dyDescent="0.35">
      <c r="A26" s="29" t="s">
        <v>36</v>
      </c>
      <c r="B26" s="42">
        <v>3</v>
      </c>
      <c r="C26" s="8" t="s">
        <v>36</v>
      </c>
      <c r="D26" s="562">
        <v>0</v>
      </c>
      <c r="E26" s="562"/>
      <c r="F26" s="71">
        <f>D26*12</f>
        <v>0</v>
      </c>
      <c r="G26" s="52"/>
      <c r="H26" s="139">
        <v>0</v>
      </c>
      <c r="I26" s="25">
        <f>H26*D26</f>
        <v>0</v>
      </c>
      <c r="J26" s="25">
        <f t="shared" si="5"/>
        <v>0</v>
      </c>
      <c r="K26" s="385">
        <f>+I26+J26</f>
        <v>0</v>
      </c>
      <c r="L26" s="382">
        <v>0</v>
      </c>
    </row>
    <row r="27" spans="1:12" x14ac:dyDescent="0.35">
      <c r="A27" s="29" t="s">
        <v>36</v>
      </c>
      <c r="B27" s="42">
        <v>4</v>
      </c>
      <c r="C27" s="8" t="s">
        <v>36</v>
      </c>
      <c r="D27" s="562">
        <v>0</v>
      </c>
      <c r="E27" s="562"/>
      <c r="F27" s="71">
        <f>D27*12</f>
        <v>0</v>
      </c>
      <c r="G27" s="52"/>
      <c r="H27" s="139">
        <v>0</v>
      </c>
      <c r="I27" s="25">
        <f>H27*D27</f>
        <v>0</v>
      </c>
      <c r="J27" s="25">
        <f t="shared" si="5"/>
        <v>0</v>
      </c>
      <c r="K27" s="385">
        <f>+I27+J27</f>
        <v>0</v>
      </c>
      <c r="L27" s="382">
        <v>0</v>
      </c>
    </row>
    <row r="28" spans="1:12" x14ac:dyDescent="0.35">
      <c r="A28" s="33"/>
      <c r="B28" s="82" t="s">
        <v>46</v>
      </c>
      <c r="C28" s="82"/>
      <c r="D28" s="577" t="s">
        <v>36</v>
      </c>
      <c r="E28" s="578"/>
      <c r="F28" s="89"/>
      <c r="G28" s="89"/>
      <c r="H28" s="85"/>
      <c r="I28" s="18">
        <f>SUM(I24:I27)</f>
        <v>0</v>
      </c>
      <c r="J28" s="18">
        <f>SUM(J24:J27)</f>
        <v>0</v>
      </c>
      <c r="K28" s="386">
        <f>SUM(K24:K27)</f>
        <v>0</v>
      </c>
      <c r="L28" s="117">
        <f>SUM(L24:L27)</f>
        <v>0</v>
      </c>
    </row>
    <row r="29" spans="1:12" s="134" customFormat="1" ht="15.65" customHeight="1" x14ac:dyDescent="0.35">
      <c r="A29" s="135"/>
      <c r="B29" s="136"/>
      <c r="C29" s="136"/>
      <c r="D29" s="613" t="s">
        <v>67</v>
      </c>
      <c r="E29" s="614"/>
      <c r="F29" s="145"/>
      <c r="G29" s="68"/>
      <c r="H29" s="68"/>
      <c r="I29" s="301" t="s">
        <v>4</v>
      </c>
      <c r="J29" s="140" t="s">
        <v>5</v>
      </c>
      <c r="L29" s="405"/>
    </row>
    <row r="30" spans="1:12" ht="15.65" customHeight="1" x14ac:dyDescent="0.35">
      <c r="A30" s="30"/>
      <c r="B30" s="148" t="s">
        <v>66</v>
      </c>
      <c r="C30" s="147"/>
      <c r="D30" s="615"/>
      <c r="E30" s="616"/>
      <c r="F30" s="67"/>
      <c r="G30" s="67"/>
      <c r="H30" s="67"/>
      <c r="I30" s="301" t="s">
        <v>7</v>
      </c>
      <c r="J30" s="140" t="s">
        <v>8</v>
      </c>
      <c r="K30" s="387" t="s">
        <v>69</v>
      </c>
      <c r="L30" s="393" t="s">
        <v>6</v>
      </c>
    </row>
    <row r="31" spans="1:12" s="134" customFormat="1" ht="8.5" customHeight="1" x14ac:dyDescent="0.35">
      <c r="A31" s="135"/>
      <c r="B31" s="143"/>
      <c r="C31" s="137"/>
      <c r="D31" s="615"/>
      <c r="E31" s="616"/>
      <c r="F31" s="67"/>
      <c r="G31" s="67"/>
      <c r="H31" s="67"/>
      <c r="I31" s="141"/>
      <c r="J31" s="141"/>
      <c r="K31" s="384"/>
      <c r="L31" s="364"/>
    </row>
    <row r="32" spans="1:12" x14ac:dyDescent="0.35">
      <c r="A32" s="29" t="s">
        <v>36</v>
      </c>
      <c r="B32" s="42">
        <v>1</v>
      </c>
      <c r="C32" s="8" t="s">
        <v>36</v>
      </c>
      <c r="D32" s="573">
        <v>0</v>
      </c>
      <c r="E32" s="573"/>
      <c r="F32" s="67"/>
      <c r="G32" s="67"/>
      <c r="H32" s="67"/>
      <c r="I32" s="26">
        <v>0</v>
      </c>
      <c r="J32" s="25">
        <f>I32*0.0942+5285*D32</f>
        <v>0</v>
      </c>
      <c r="K32" s="385">
        <f>+I32+J32</f>
        <v>0</v>
      </c>
      <c r="L32" s="382">
        <v>0</v>
      </c>
    </row>
    <row r="33" spans="1:12" x14ac:dyDescent="0.35">
      <c r="A33" s="29" t="s">
        <v>36</v>
      </c>
      <c r="B33" s="42">
        <v>2</v>
      </c>
      <c r="C33" s="8" t="s">
        <v>36</v>
      </c>
      <c r="D33" s="573">
        <v>0</v>
      </c>
      <c r="E33" s="573"/>
      <c r="F33" s="133"/>
      <c r="G33" s="133"/>
      <c r="H33" s="133"/>
      <c r="I33" s="26">
        <v>0</v>
      </c>
      <c r="J33" s="25">
        <f>I33*0.0942+5285*D33</f>
        <v>0</v>
      </c>
      <c r="K33" s="385">
        <f>+I33+J33</f>
        <v>0</v>
      </c>
      <c r="L33" s="382">
        <v>0</v>
      </c>
    </row>
    <row r="34" spans="1:12" x14ac:dyDescent="0.35">
      <c r="A34" s="29"/>
      <c r="B34" s="155" t="s">
        <v>65</v>
      </c>
      <c r="C34" s="153"/>
      <c r="D34" s="574" t="s">
        <v>36</v>
      </c>
      <c r="E34" s="575"/>
      <c r="F34" s="67"/>
      <c r="G34" s="67"/>
      <c r="H34" s="67"/>
      <c r="I34" s="26" t="s">
        <v>36</v>
      </c>
      <c r="J34" s="25"/>
      <c r="K34" s="385"/>
      <c r="L34" s="380"/>
    </row>
    <row r="35" spans="1:12" x14ac:dyDescent="0.35">
      <c r="A35" s="29" t="s">
        <v>36</v>
      </c>
      <c r="B35" s="42">
        <v>3</v>
      </c>
      <c r="C35" s="8" t="s">
        <v>36</v>
      </c>
      <c r="D35" s="574" t="s">
        <v>36</v>
      </c>
      <c r="E35" s="575"/>
      <c r="F35" s="67"/>
      <c r="G35" s="67"/>
      <c r="H35" s="67"/>
      <c r="I35" s="26">
        <v>0</v>
      </c>
      <c r="J35" s="25">
        <f>I35*0.0942</f>
        <v>0</v>
      </c>
      <c r="K35" s="385">
        <f>+I35+J35</f>
        <v>0</v>
      </c>
      <c r="L35" s="382">
        <v>0</v>
      </c>
    </row>
    <row r="36" spans="1:12" x14ac:dyDescent="0.35">
      <c r="A36" s="29" t="s">
        <v>36</v>
      </c>
      <c r="B36" s="42">
        <v>4</v>
      </c>
      <c r="C36" s="8" t="s">
        <v>36</v>
      </c>
      <c r="D36" s="574" t="s">
        <v>36</v>
      </c>
      <c r="E36" s="575"/>
      <c r="F36" s="69"/>
      <c r="G36" s="69"/>
      <c r="H36" s="69"/>
      <c r="I36" s="26">
        <v>0</v>
      </c>
      <c r="J36" s="25">
        <f>I36*0.0942</f>
        <v>0</v>
      </c>
      <c r="K36" s="385">
        <f>+I36+J36</f>
        <v>0</v>
      </c>
      <c r="L36" s="382">
        <v>0</v>
      </c>
    </row>
    <row r="37" spans="1:12" x14ac:dyDescent="0.35">
      <c r="A37" s="33"/>
      <c r="B37" s="149" t="s">
        <v>68</v>
      </c>
      <c r="C37" s="82"/>
      <c r="D37" s="83"/>
      <c r="E37" s="84"/>
      <c r="F37" s="89"/>
      <c r="G37" s="89"/>
      <c r="H37" s="85"/>
      <c r="I37" s="18">
        <f>SUM(I32:I36)</f>
        <v>0</v>
      </c>
      <c r="J37" s="18">
        <f>SUM(J32:J36)</f>
        <v>0</v>
      </c>
      <c r="K37" s="386">
        <f>SUM(K32:K36)</f>
        <v>0</v>
      </c>
      <c r="L37" s="117">
        <f>SUM(L32:L36)</f>
        <v>0</v>
      </c>
    </row>
    <row r="38" spans="1:12" ht="7" customHeight="1" x14ac:dyDescent="0.35">
      <c r="A38" s="30"/>
      <c r="B38" s="40"/>
      <c r="C38" s="40"/>
      <c r="D38" s="63"/>
      <c r="E38" s="64"/>
      <c r="F38" s="67"/>
      <c r="G38" s="53"/>
      <c r="H38" s="56"/>
      <c r="I38" s="19"/>
      <c r="J38" s="19"/>
      <c r="K38" s="388"/>
      <c r="L38" s="380"/>
    </row>
    <row r="39" spans="1:12" ht="14.5" customHeight="1" x14ac:dyDescent="0.35">
      <c r="A39" s="30"/>
      <c r="B39" s="40"/>
      <c r="C39" s="40"/>
      <c r="D39" s="599" t="s">
        <v>54</v>
      </c>
      <c r="E39" s="600"/>
      <c r="F39" s="67"/>
      <c r="G39" s="54" t="s">
        <v>2</v>
      </c>
      <c r="H39" s="57" t="s">
        <v>9</v>
      </c>
      <c r="I39" s="301" t="s">
        <v>4</v>
      </c>
      <c r="J39" s="140" t="s">
        <v>5</v>
      </c>
      <c r="K39" s="134"/>
      <c r="L39" s="405"/>
    </row>
    <row r="40" spans="1:12" x14ac:dyDescent="0.35">
      <c r="A40" s="30"/>
      <c r="B40" s="42"/>
      <c r="C40" s="42"/>
      <c r="D40" s="599"/>
      <c r="E40" s="600"/>
      <c r="F40" s="67"/>
      <c r="G40" s="41" t="s">
        <v>10</v>
      </c>
      <c r="H40" s="57"/>
      <c r="I40" s="301" t="s">
        <v>7</v>
      </c>
      <c r="J40" s="140" t="s">
        <v>8</v>
      </c>
      <c r="K40" s="387" t="s">
        <v>69</v>
      </c>
      <c r="L40" s="393" t="s">
        <v>6</v>
      </c>
    </row>
    <row r="41" spans="1:12" x14ac:dyDescent="0.35">
      <c r="A41" s="30"/>
      <c r="B41" s="121" t="s">
        <v>11</v>
      </c>
      <c r="C41" s="42"/>
      <c r="D41" s="65"/>
      <c r="E41" s="66"/>
      <c r="F41" s="67"/>
      <c r="G41" s="55"/>
      <c r="H41" s="58"/>
      <c r="I41" s="58"/>
      <c r="J41" s="58"/>
      <c r="K41" s="86"/>
      <c r="L41" s="380"/>
    </row>
    <row r="42" spans="1:12" x14ac:dyDescent="0.35">
      <c r="A42" s="29" t="s">
        <v>36</v>
      </c>
      <c r="B42" s="42">
        <v>1</v>
      </c>
      <c r="C42" s="42" t="s">
        <v>12</v>
      </c>
      <c r="D42" s="576">
        <v>0</v>
      </c>
      <c r="E42" s="576"/>
      <c r="F42" s="67"/>
      <c r="G42" s="126">
        <v>0</v>
      </c>
      <c r="H42" s="59">
        <v>0</v>
      </c>
      <c r="I42" s="25">
        <f>(+D42+G42)*H42</f>
        <v>0</v>
      </c>
      <c r="J42" s="25">
        <v>0</v>
      </c>
      <c r="K42" s="385">
        <f>+I42+J42</f>
        <v>0</v>
      </c>
      <c r="L42" s="382">
        <v>0</v>
      </c>
    </row>
    <row r="43" spans="1:12" x14ac:dyDescent="0.35">
      <c r="A43" s="29" t="s">
        <v>36</v>
      </c>
      <c r="B43" s="42">
        <v>2</v>
      </c>
      <c r="C43" s="42" t="s">
        <v>12</v>
      </c>
      <c r="D43" s="576">
        <v>0</v>
      </c>
      <c r="E43" s="576"/>
      <c r="F43" s="67"/>
      <c r="G43" s="126">
        <v>0</v>
      </c>
      <c r="H43" s="59">
        <v>0</v>
      </c>
      <c r="I43" s="25">
        <f t="shared" ref="I43:I44" si="6">(+D43+G43)*H43</f>
        <v>0</v>
      </c>
      <c r="J43" s="25">
        <v>0</v>
      </c>
      <c r="K43" s="385">
        <f>+I43+J43</f>
        <v>0</v>
      </c>
      <c r="L43" s="382">
        <v>0</v>
      </c>
    </row>
    <row r="44" spans="1:12" x14ac:dyDescent="0.35">
      <c r="A44" s="29" t="s">
        <v>36</v>
      </c>
      <c r="B44" s="42">
        <v>3</v>
      </c>
      <c r="C44" s="42" t="s">
        <v>61</v>
      </c>
      <c r="D44" s="576">
        <v>0</v>
      </c>
      <c r="E44" s="576"/>
      <c r="F44" s="67"/>
      <c r="G44" s="126">
        <v>0</v>
      </c>
      <c r="H44" s="59">
        <v>0</v>
      </c>
      <c r="I44" s="25">
        <f t="shared" si="6"/>
        <v>0</v>
      </c>
      <c r="J44" s="25">
        <v>0</v>
      </c>
      <c r="K44" s="385">
        <f>+I44+J44</f>
        <v>0</v>
      </c>
      <c r="L44" s="382">
        <v>0</v>
      </c>
    </row>
    <row r="45" spans="1:12" x14ac:dyDescent="0.35">
      <c r="A45" s="29" t="s">
        <v>36</v>
      </c>
      <c r="B45" s="42">
        <v>4</v>
      </c>
      <c r="C45" s="42" t="s">
        <v>13</v>
      </c>
      <c r="D45" s="576">
        <v>0</v>
      </c>
      <c r="E45" s="576"/>
      <c r="F45" s="67"/>
      <c r="G45" s="408">
        <v>0</v>
      </c>
      <c r="H45" s="59">
        <v>0</v>
      </c>
      <c r="I45" s="25">
        <f>(+D45+G45)*H45</f>
        <v>0</v>
      </c>
      <c r="J45" s="25">
        <v>0</v>
      </c>
      <c r="K45" s="385">
        <f>+I45+J45</f>
        <v>0</v>
      </c>
      <c r="L45" s="382">
        <v>0</v>
      </c>
    </row>
    <row r="46" spans="1:12" x14ac:dyDescent="0.35">
      <c r="A46" s="29" t="s">
        <v>36</v>
      </c>
      <c r="B46" s="42"/>
      <c r="C46" s="42"/>
      <c r="D46" s="113"/>
      <c r="E46" s="112"/>
      <c r="F46" s="133"/>
      <c r="G46" s="73" t="s">
        <v>58</v>
      </c>
      <c r="H46" s="116" t="s">
        <v>2</v>
      </c>
      <c r="I46" s="116" t="s">
        <v>48</v>
      </c>
      <c r="J46" s="158" t="s">
        <v>49</v>
      </c>
      <c r="K46" s="113"/>
      <c r="L46" s="381"/>
    </row>
    <row r="47" spans="1:12" x14ac:dyDescent="0.35">
      <c r="A47" s="29" t="s">
        <v>36</v>
      </c>
      <c r="B47" s="42">
        <v>5</v>
      </c>
      <c r="C47" s="42" t="s">
        <v>14</v>
      </c>
      <c r="D47" s="372"/>
      <c r="E47" s="372"/>
      <c r="F47" s="374"/>
      <c r="G47" s="157" t="s">
        <v>36</v>
      </c>
      <c r="H47" s="459" t="s">
        <v>36</v>
      </c>
      <c r="I47" s="110">
        <v>0</v>
      </c>
      <c r="J47" s="114">
        <v>0</v>
      </c>
      <c r="K47" s="385">
        <f>+I47+J47</f>
        <v>0</v>
      </c>
      <c r="L47" s="382">
        <v>0</v>
      </c>
    </row>
    <row r="48" spans="1:12" x14ac:dyDescent="0.35">
      <c r="A48" s="29" t="s">
        <v>36</v>
      </c>
      <c r="B48" s="42">
        <v>6</v>
      </c>
      <c r="C48" s="42" t="s">
        <v>14</v>
      </c>
      <c r="D48" s="372"/>
      <c r="E48" s="372"/>
      <c r="F48" s="374"/>
      <c r="G48" s="157" t="s">
        <v>36</v>
      </c>
      <c r="H48" s="157" t="s">
        <v>36</v>
      </c>
      <c r="I48" s="110">
        <v>0</v>
      </c>
      <c r="J48" s="114">
        <v>0</v>
      </c>
      <c r="K48" s="385">
        <f>+I48+J48</f>
        <v>0</v>
      </c>
      <c r="L48" s="382">
        <v>0</v>
      </c>
    </row>
    <row r="49" spans="1:12" ht="3.65" customHeight="1" x14ac:dyDescent="0.35">
      <c r="A49" s="30"/>
      <c r="B49" s="42"/>
      <c r="C49" s="42"/>
      <c r="D49" s="373"/>
      <c r="E49" s="373"/>
      <c r="F49" s="375"/>
      <c r="G49" s="64"/>
      <c r="H49" s="56"/>
      <c r="I49" s="56"/>
      <c r="J49" s="56"/>
      <c r="K49" s="388"/>
      <c r="L49" s="380"/>
    </row>
    <row r="50" spans="1:12" x14ac:dyDescent="0.35">
      <c r="A50" s="33"/>
      <c r="B50" s="82" t="s">
        <v>38</v>
      </c>
      <c r="C50" s="82"/>
      <c r="D50" s="83"/>
      <c r="E50" s="84"/>
      <c r="F50" s="51"/>
      <c r="G50" s="89"/>
      <c r="H50" s="85"/>
      <c r="I50" s="18">
        <f>SUM(I42:I49)</f>
        <v>0</v>
      </c>
      <c r="J50" s="16">
        <f>SUM(J42:J49)</f>
        <v>0</v>
      </c>
      <c r="K50" s="386">
        <f>SUM(K42:K49)</f>
        <v>0</v>
      </c>
      <c r="L50" s="117">
        <f>SUM(L42:L49)</f>
        <v>0</v>
      </c>
    </row>
    <row r="51" spans="1:12" ht="9" customHeight="1" x14ac:dyDescent="0.35">
      <c r="A51" s="30"/>
      <c r="B51" s="76"/>
      <c r="C51" s="76"/>
      <c r="D51" s="86"/>
      <c r="E51" s="87"/>
      <c r="F51" s="76"/>
      <c r="G51" s="20"/>
      <c r="H51" s="20"/>
      <c r="I51" s="20"/>
      <c r="J51" s="76"/>
      <c r="K51" s="86"/>
      <c r="L51" s="380"/>
    </row>
    <row r="52" spans="1:12" x14ac:dyDescent="0.35">
      <c r="A52" s="146"/>
      <c r="B52" s="149" t="s">
        <v>39</v>
      </c>
      <c r="C52" s="149"/>
      <c r="D52" s="150"/>
      <c r="E52" s="151"/>
      <c r="F52" s="149"/>
      <c r="G52" s="154"/>
      <c r="H52" s="152"/>
      <c r="I52" s="18">
        <f>+I13+I20+I28+I50+I37+J50</f>
        <v>0</v>
      </c>
      <c r="J52" s="18">
        <f>+J13+J20+J28+J37</f>
        <v>0</v>
      </c>
      <c r="K52" s="386">
        <f>+K13+K20+K28+K50+K37</f>
        <v>0</v>
      </c>
      <c r="L52" s="117">
        <f>+L13+L20+L28+L50+L37</f>
        <v>0</v>
      </c>
    </row>
    <row r="53" spans="1:12" ht="16" customHeight="1" x14ac:dyDescent="0.35">
      <c r="A53" s="34"/>
      <c r="B53" s="90" t="s">
        <v>56</v>
      </c>
      <c r="C53" s="42"/>
      <c r="D53" s="11"/>
      <c r="E53" s="11"/>
      <c r="F53" s="11"/>
      <c r="G53" s="11"/>
      <c r="H53" s="11"/>
      <c r="I53" s="11"/>
      <c r="J53" s="11"/>
      <c r="K53" s="399"/>
      <c r="L53" s="393" t="s">
        <v>6</v>
      </c>
    </row>
    <row r="54" spans="1:12" x14ac:dyDescent="0.35">
      <c r="A54" s="35" t="s">
        <v>36</v>
      </c>
      <c r="B54" s="42">
        <v>1</v>
      </c>
      <c r="C54" s="8" t="s">
        <v>36</v>
      </c>
      <c r="D54" s="563"/>
      <c r="E54" s="563"/>
      <c r="F54" s="563"/>
      <c r="G54" s="563"/>
      <c r="H54" s="563"/>
      <c r="I54" s="563"/>
      <c r="J54" s="564"/>
      <c r="K54" s="400">
        <v>0</v>
      </c>
      <c r="L54" s="382">
        <v>0</v>
      </c>
    </row>
    <row r="55" spans="1:12" x14ac:dyDescent="0.35">
      <c r="A55" s="36"/>
      <c r="B55" s="82" t="s">
        <v>57</v>
      </c>
      <c r="C55" s="82"/>
      <c r="D55" s="91"/>
      <c r="E55" s="91"/>
      <c r="F55" s="82"/>
      <c r="G55" s="82"/>
      <c r="H55" s="92"/>
      <c r="I55" s="92"/>
      <c r="J55" s="92"/>
      <c r="K55" s="386">
        <f>SUM(K54:K54)</f>
        <v>0</v>
      </c>
      <c r="L55" s="117">
        <f>SUM(L54:L54)</f>
        <v>0</v>
      </c>
    </row>
    <row r="56" spans="1:12" ht="15.65" customHeight="1" x14ac:dyDescent="0.35">
      <c r="A56" s="35"/>
      <c r="B56" s="121" t="s">
        <v>37</v>
      </c>
      <c r="C56" s="42"/>
      <c r="D56" s="42"/>
      <c r="E56" s="42"/>
      <c r="F56" s="42"/>
      <c r="G56" s="42"/>
      <c r="H56" s="42"/>
      <c r="I56" s="109"/>
      <c r="J56" s="11"/>
      <c r="K56" s="399"/>
      <c r="L56" s="393" t="s">
        <v>6</v>
      </c>
    </row>
    <row r="57" spans="1:12" ht="15" customHeight="1" x14ac:dyDescent="0.35">
      <c r="A57" s="37" t="s">
        <v>36</v>
      </c>
      <c r="B57" s="42">
        <v>1</v>
      </c>
      <c r="C57" s="147" t="s">
        <v>70</v>
      </c>
      <c r="D57" s="570"/>
      <c r="E57" s="570"/>
      <c r="F57" s="570"/>
      <c r="G57" s="570"/>
      <c r="H57" s="570"/>
      <c r="I57" s="570"/>
      <c r="J57" s="571"/>
      <c r="K57" s="400">
        <v>0</v>
      </c>
      <c r="L57" s="382">
        <v>0</v>
      </c>
    </row>
    <row r="58" spans="1:12" ht="15" customHeight="1" x14ac:dyDescent="0.35">
      <c r="A58" s="37" t="s">
        <v>36</v>
      </c>
      <c r="B58" s="42">
        <v>2</v>
      </c>
      <c r="C58" s="147" t="s">
        <v>71</v>
      </c>
      <c r="D58" s="603"/>
      <c r="E58" s="603"/>
      <c r="F58" s="603"/>
      <c r="G58" s="603"/>
      <c r="H58" s="603"/>
      <c r="I58" s="603"/>
      <c r="J58" s="604"/>
      <c r="K58" s="400">
        <v>0</v>
      </c>
      <c r="L58" s="382">
        <v>0</v>
      </c>
    </row>
    <row r="59" spans="1:12" x14ac:dyDescent="0.35">
      <c r="A59" s="36"/>
      <c r="B59" s="82" t="s">
        <v>40</v>
      </c>
      <c r="C59" s="82"/>
      <c r="D59" s="91"/>
      <c r="E59" s="91"/>
      <c r="F59" s="149"/>
      <c r="G59" s="149"/>
      <c r="H59" s="92"/>
      <c r="I59" s="92"/>
      <c r="J59" s="92"/>
      <c r="K59" s="386">
        <f>SUM(K57:K58)</f>
        <v>0</v>
      </c>
      <c r="L59" s="117">
        <f>SUM(L57:L58)</f>
        <v>0</v>
      </c>
    </row>
    <row r="60" spans="1:12" ht="14.15" customHeight="1" x14ac:dyDescent="0.35">
      <c r="A60" s="35"/>
      <c r="B60" s="121" t="s">
        <v>15</v>
      </c>
      <c r="C60" s="42"/>
      <c r="D60" s="605"/>
      <c r="E60" s="605"/>
      <c r="F60" s="605"/>
      <c r="G60" s="605"/>
      <c r="H60" s="605"/>
      <c r="I60" s="605"/>
      <c r="J60" s="606"/>
      <c r="K60" s="399"/>
      <c r="L60" s="393" t="s">
        <v>6</v>
      </c>
    </row>
    <row r="61" spans="1:12" x14ac:dyDescent="0.35">
      <c r="A61" s="38" t="s">
        <v>36</v>
      </c>
      <c r="B61" s="42">
        <v>1</v>
      </c>
      <c r="C61" s="42" t="s">
        <v>16</v>
      </c>
      <c r="D61" s="566"/>
      <c r="E61" s="566"/>
      <c r="F61" s="566"/>
      <c r="G61" s="566"/>
      <c r="H61" s="566"/>
      <c r="I61" s="566"/>
      <c r="J61" s="567"/>
      <c r="K61" s="400">
        <v>0</v>
      </c>
      <c r="L61" s="382">
        <v>0</v>
      </c>
    </row>
    <row r="62" spans="1:12" x14ac:dyDescent="0.35">
      <c r="A62" s="38" t="s">
        <v>36</v>
      </c>
      <c r="B62" s="42">
        <v>2</v>
      </c>
      <c r="C62" s="42" t="s">
        <v>17</v>
      </c>
      <c r="D62" s="568"/>
      <c r="E62" s="568"/>
      <c r="F62" s="568"/>
      <c r="G62" s="568"/>
      <c r="H62" s="568"/>
      <c r="I62" s="568"/>
      <c r="J62" s="569"/>
      <c r="K62" s="400">
        <v>0</v>
      </c>
      <c r="L62" s="382">
        <v>0</v>
      </c>
    </row>
    <row r="63" spans="1:12" x14ac:dyDescent="0.35">
      <c r="A63" s="38" t="s">
        <v>36</v>
      </c>
      <c r="B63" s="42">
        <v>3</v>
      </c>
      <c r="C63" s="42" t="s">
        <v>18</v>
      </c>
      <c r="D63" s="568"/>
      <c r="E63" s="568"/>
      <c r="F63" s="568"/>
      <c r="G63" s="568"/>
      <c r="H63" s="568"/>
      <c r="I63" s="568"/>
      <c r="J63" s="569"/>
      <c r="K63" s="400">
        <v>0</v>
      </c>
      <c r="L63" s="382">
        <v>0</v>
      </c>
    </row>
    <row r="64" spans="1:12" ht="18" customHeight="1" x14ac:dyDescent="0.35">
      <c r="A64" s="38" t="s">
        <v>36</v>
      </c>
      <c r="B64" s="42">
        <v>4</v>
      </c>
      <c r="C64" s="42" t="s">
        <v>19</v>
      </c>
      <c r="D64" s="568" t="s">
        <v>36</v>
      </c>
      <c r="E64" s="568"/>
      <c r="F64" s="568"/>
      <c r="G64" s="568"/>
      <c r="H64" s="568"/>
      <c r="I64" s="568"/>
      <c r="J64" s="569"/>
      <c r="K64" s="400">
        <v>0</v>
      </c>
      <c r="L64" s="382">
        <v>0</v>
      </c>
    </row>
    <row r="65" spans="1:12" x14ac:dyDescent="0.35">
      <c r="A65" s="36"/>
      <c r="B65" s="82" t="s">
        <v>41</v>
      </c>
      <c r="C65" s="82"/>
      <c r="D65" s="91"/>
      <c r="E65" s="91"/>
      <c r="F65" s="149"/>
      <c r="G65" s="149"/>
      <c r="H65" s="92"/>
      <c r="I65" s="92"/>
      <c r="J65" s="346"/>
      <c r="K65" s="386">
        <f>SUM(K61:K64)</f>
        <v>0</v>
      </c>
      <c r="L65" s="117">
        <f>SUM(L61:L64)</f>
        <v>0</v>
      </c>
    </row>
    <row r="66" spans="1:12" ht="18.649999999999999" customHeight="1" x14ac:dyDescent="0.35">
      <c r="A66" s="35"/>
      <c r="B66" s="121" t="s">
        <v>20</v>
      </c>
      <c r="C66" s="42"/>
      <c r="D66" s="601" t="s">
        <v>335</v>
      </c>
      <c r="E66" s="601"/>
      <c r="F66" s="601"/>
      <c r="G66" s="601"/>
      <c r="H66" s="601"/>
      <c r="I66" s="601"/>
      <c r="J66" s="602"/>
      <c r="K66" s="389"/>
      <c r="L66" s="393" t="s">
        <v>6</v>
      </c>
    </row>
    <row r="67" spans="1:12" x14ac:dyDescent="0.35">
      <c r="A67" s="38" t="s">
        <v>36</v>
      </c>
      <c r="B67" s="42">
        <v>1</v>
      </c>
      <c r="C67" s="42" t="s">
        <v>21</v>
      </c>
      <c r="D67" s="566" t="s">
        <v>36</v>
      </c>
      <c r="E67" s="566"/>
      <c r="F67" s="566"/>
      <c r="G67" s="566"/>
      <c r="H67" s="566"/>
      <c r="I67" s="566"/>
      <c r="J67" s="567"/>
      <c r="K67" s="400">
        <v>0</v>
      </c>
      <c r="L67" s="382">
        <v>0</v>
      </c>
    </row>
    <row r="68" spans="1:12" x14ac:dyDescent="0.35">
      <c r="A68" s="38" t="s">
        <v>36</v>
      </c>
      <c r="B68" s="42">
        <v>2</v>
      </c>
      <c r="C68" s="42" t="s">
        <v>377</v>
      </c>
      <c r="D68" s="568"/>
      <c r="E68" s="568"/>
      <c r="F68" s="568"/>
      <c r="G68" s="568"/>
      <c r="H68" s="568"/>
      <c r="I68" s="568"/>
      <c r="J68" s="569"/>
      <c r="K68" s="400">
        <v>0</v>
      </c>
      <c r="L68" s="382">
        <v>0</v>
      </c>
    </row>
    <row r="69" spans="1:12" x14ac:dyDescent="0.35">
      <c r="A69" s="38" t="s">
        <v>36</v>
      </c>
      <c r="B69" s="42">
        <v>3</v>
      </c>
      <c r="C69" s="42" t="s">
        <v>23</v>
      </c>
      <c r="D69" s="568"/>
      <c r="E69" s="568"/>
      <c r="F69" s="568"/>
      <c r="G69" s="568"/>
      <c r="H69" s="568"/>
      <c r="I69" s="568"/>
      <c r="J69" s="569"/>
      <c r="K69" s="400">
        <v>0</v>
      </c>
      <c r="L69" s="382">
        <v>0</v>
      </c>
    </row>
    <row r="70" spans="1:12" x14ac:dyDescent="0.35">
      <c r="A70" s="38" t="s">
        <v>36</v>
      </c>
      <c r="B70" s="42">
        <v>4</v>
      </c>
      <c r="C70" s="147" t="s">
        <v>379</v>
      </c>
      <c r="D70" s="568"/>
      <c r="E70" s="568"/>
      <c r="F70" s="568"/>
      <c r="G70" s="568"/>
      <c r="H70" s="568"/>
      <c r="I70" s="568"/>
      <c r="J70" s="569"/>
      <c r="K70" s="400">
        <v>0</v>
      </c>
      <c r="L70" s="382">
        <v>0</v>
      </c>
    </row>
    <row r="71" spans="1:12" x14ac:dyDescent="0.35">
      <c r="A71" s="38" t="s">
        <v>36</v>
      </c>
      <c r="B71" s="42">
        <v>5</v>
      </c>
      <c r="C71" s="42" t="s">
        <v>25</v>
      </c>
      <c r="D71" s="568"/>
      <c r="E71" s="568"/>
      <c r="F71" s="568"/>
      <c r="G71" s="568"/>
      <c r="H71" s="568"/>
      <c r="I71" s="568"/>
      <c r="J71" s="569"/>
      <c r="K71" s="400">
        <v>0</v>
      </c>
      <c r="L71" s="382">
        <v>0</v>
      </c>
    </row>
    <row r="72" spans="1:12" x14ac:dyDescent="0.35">
      <c r="A72" s="38" t="s">
        <v>36</v>
      </c>
      <c r="B72" s="42">
        <v>6</v>
      </c>
      <c r="C72" s="147" t="s">
        <v>344</v>
      </c>
      <c r="D72" s="568" t="s">
        <v>36</v>
      </c>
      <c r="E72" s="568"/>
      <c r="F72" s="568"/>
      <c r="G72" s="568"/>
      <c r="H72" s="568"/>
      <c r="I72" s="568"/>
      <c r="J72" s="569"/>
      <c r="K72" s="400">
        <v>0</v>
      </c>
      <c r="L72" s="382">
        <v>0</v>
      </c>
    </row>
    <row r="73" spans="1:12" ht="30.5" x14ac:dyDescent="0.35">
      <c r="A73" s="38" t="s">
        <v>36</v>
      </c>
      <c r="B73" s="42">
        <v>7</v>
      </c>
      <c r="C73" s="93" t="s">
        <v>26</v>
      </c>
      <c r="D73" s="568"/>
      <c r="E73" s="568"/>
      <c r="F73" s="568"/>
      <c r="G73" s="568"/>
      <c r="H73" s="568"/>
      <c r="I73" s="568"/>
      <c r="J73" s="569"/>
      <c r="K73" s="400">
        <v>0</v>
      </c>
      <c r="L73" s="382">
        <v>0</v>
      </c>
    </row>
    <row r="74" spans="1:12" ht="30.5" x14ac:dyDescent="0.35">
      <c r="A74" s="38" t="s">
        <v>36</v>
      </c>
      <c r="B74" s="42">
        <v>8</v>
      </c>
      <c r="C74" s="93" t="s">
        <v>27</v>
      </c>
      <c r="D74" s="568"/>
      <c r="E74" s="568"/>
      <c r="F74" s="568"/>
      <c r="G74" s="568"/>
      <c r="H74" s="568"/>
      <c r="I74" s="568"/>
      <c r="J74" s="569"/>
      <c r="K74" s="400">
        <v>0</v>
      </c>
      <c r="L74" s="382">
        <v>0</v>
      </c>
    </row>
    <row r="75" spans="1:12" x14ac:dyDescent="0.35">
      <c r="A75" s="35"/>
      <c r="B75" s="42">
        <v>9</v>
      </c>
      <c r="C75" s="42" t="s">
        <v>19</v>
      </c>
      <c r="D75" s="597" t="s">
        <v>36</v>
      </c>
      <c r="E75" s="597"/>
      <c r="F75" s="597"/>
      <c r="G75" s="597"/>
      <c r="H75" s="597"/>
      <c r="I75" s="597"/>
      <c r="J75" s="598"/>
      <c r="K75" s="400">
        <v>0</v>
      </c>
      <c r="L75" s="382">
        <v>0</v>
      </c>
    </row>
    <row r="76" spans="1:12" x14ac:dyDescent="0.35">
      <c r="A76" s="46"/>
      <c r="B76" s="124" t="s">
        <v>44</v>
      </c>
      <c r="C76" s="82"/>
      <c r="D76" s="82"/>
      <c r="E76" s="82"/>
      <c r="F76" s="82"/>
      <c r="G76" s="82"/>
      <c r="H76" s="92"/>
      <c r="I76" s="92"/>
      <c r="J76" s="92"/>
      <c r="K76" s="386">
        <f>SUM(K67:K75)</f>
        <v>0</v>
      </c>
      <c r="L76" s="117">
        <f>SUM(L67:L75)</f>
        <v>0</v>
      </c>
    </row>
    <row r="77" spans="1:12" ht="7.5" customHeight="1" x14ac:dyDescent="0.35">
      <c r="A77" s="46"/>
      <c r="B77" s="42"/>
      <c r="C77" s="42"/>
      <c r="D77" s="42"/>
      <c r="E77" s="42"/>
      <c r="F77" s="42"/>
      <c r="G77" s="42"/>
      <c r="H77" s="11"/>
      <c r="I77" s="11"/>
      <c r="J77" s="11"/>
      <c r="K77" s="399"/>
      <c r="L77" s="394"/>
    </row>
    <row r="78" spans="1:12" x14ac:dyDescent="0.35">
      <c r="A78" s="46"/>
      <c r="B78" s="124" t="s">
        <v>43</v>
      </c>
      <c r="C78" s="82"/>
      <c r="D78" s="82"/>
      <c r="E78" s="82"/>
      <c r="F78" s="82"/>
      <c r="G78" s="82"/>
      <c r="H78" s="92"/>
      <c r="I78" s="92"/>
      <c r="J78" s="92"/>
      <c r="K78" s="386">
        <f>+K52+K55+K59+K65+K76</f>
        <v>0</v>
      </c>
      <c r="L78" s="117">
        <f>+L52+L55+L59+L65+L76</f>
        <v>0</v>
      </c>
    </row>
    <row r="79" spans="1:12" ht="4.5" customHeight="1" thickBot="1" x14ac:dyDescent="0.4">
      <c r="A79" s="46"/>
      <c r="B79" s="40"/>
      <c r="C79" s="40"/>
      <c r="D79" s="40"/>
      <c r="E79" s="40"/>
      <c r="F79" s="40"/>
      <c r="G79" s="40"/>
      <c r="H79" s="13"/>
      <c r="I79" s="10"/>
      <c r="J79" s="10"/>
      <c r="K79" s="388"/>
      <c r="L79" s="380"/>
    </row>
    <row r="80" spans="1:12" ht="16" thickBot="1" x14ac:dyDescent="0.4">
      <c r="A80" s="47" t="s">
        <v>36</v>
      </c>
      <c r="B80" s="125" t="s">
        <v>28</v>
      </c>
      <c r="C80" s="94"/>
      <c r="D80" s="95"/>
      <c r="E80" s="96" t="s">
        <v>29</v>
      </c>
      <c r="F80" s="406">
        <v>0</v>
      </c>
      <c r="G80" s="22"/>
      <c r="H80" s="94" t="s">
        <v>42</v>
      </c>
      <c r="I80" s="22">
        <f>+K78-K74-K55-K65</f>
        <v>0</v>
      </c>
      <c r="J80" s="97"/>
      <c r="K80" s="401">
        <f>F80*I80</f>
        <v>0</v>
      </c>
      <c r="L80" s="382">
        <v>0</v>
      </c>
    </row>
    <row r="81" spans="1:12" ht="4.5" customHeight="1" x14ac:dyDescent="0.35">
      <c r="A81" s="48"/>
      <c r="B81" s="98"/>
      <c r="C81" s="98"/>
      <c r="D81" s="98"/>
      <c r="E81" s="98"/>
      <c r="F81" s="98"/>
      <c r="G81" s="98"/>
      <c r="H81" s="103"/>
      <c r="I81" s="23"/>
      <c r="J81" s="23"/>
      <c r="K81" s="402"/>
      <c r="L81" s="396"/>
    </row>
    <row r="82" spans="1:12" x14ac:dyDescent="0.35">
      <c r="A82" s="49"/>
      <c r="B82" s="124" t="s">
        <v>45</v>
      </c>
      <c r="C82" s="82"/>
      <c r="D82" s="82"/>
      <c r="E82" s="82"/>
      <c r="F82" s="82"/>
      <c r="G82" s="82"/>
      <c r="H82" s="92"/>
      <c r="I82" s="92"/>
      <c r="J82" s="92"/>
      <c r="K82" s="403">
        <f>+K78+K80</f>
        <v>0</v>
      </c>
      <c r="L82" s="119">
        <f>+L78+L80</f>
        <v>0</v>
      </c>
    </row>
    <row r="83" spans="1:12" ht="6.65" customHeight="1" x14ac:dyDescent="0.35">
      <c r="A83" s="48"/>
      <c r="B83" s="50"/>
      <c r="C83" s="50"/>
      <c r="D83" s="50"/>
      <c r="E83" s="50"/>
      <c r="F83" s="50"/>
      <c r="G83" s="50"/>
      <c r="H83" s="99"/>
      <c r="I83" s="44"/>
      <c r="J83" s="27"/>
      <c r="K83" s="45"/>
      <c r="L83" s="27"/>
    </row>
    <row r="84" spans="1:12" x14ac:dyDescent="0.35">
      <c r="A84" s="100"/>
      <c r="B84" s="101"/>
      <c r="C84" s="101"/>
      <c r="D84" s="101"/>
      <c r="E84" s="101"/>
      <c r="F84" s="101"/>
      <c r="G84" s="101"/>
      <c r="H84" s="101"/>
      <c r="I84" s="101"/>
      <c r="J84" s="120" t="s">
        <v>59</v>
      </c>
      <c r="K84" s="595">
        <f>+K82+L82</f>
        <v>0</v>
      </c>
      <c r="L84" s="596"/>
    </row>
    <row r="85" spans="1:12" ht="17.149999999999999" customHeight="1" x14ac:dyDescent="0.35">
      <c r="A85" s="104" t="s">
        <v>30</v>
      </c>
      <c r="B85" s="591" t="s">
        <v>36</v>
      </c>
      <c r="C85" s="591"/>
      <c r="D85" s="591"/>
      <c r="E85" s="591"/>
      <c r="F85" s="591"/>
      <c r="G85" s="591"/>
      <c r="H85" s="591"/>
      <c r="I85" s="591"/>
      <c r="J85" s="591"/>
      <c r="K85" s="591"/>
      <c r="L85" s="592"/>
    </row>
    <row r="86" spans="1:12" ht="16.5" customHeight="1" x14ac:dyDescent="0.35">
      <c r="A86" s="102"/>
      <c r="B86" s="593"/>
      <c r="C86" s="593"/>
      <c r="D86" s="593"/>
      <c r="E86" s="593"/>
      <c r="F86" s="593"/>
      <c r="G86" s="593"/>
      <c r="H86" s="593"/>
      <c r="I86" s="593"/>
      <c r="J86" s="593"/>
      <c r="K86" s="593"/>
      <c r="L86" s="594"/>
    </row>
    <row r="87" spans="1:12" x14ac:dyDescent="0.35">
      <c r="A87" s="105"/>
      <c r="B87" s="7"/>
      <c r="C87" s="7"/>
      <c r="D87" s="7"/>
      <c r="E87" s="7"/>
      <c r="F87" s="7"/>
      <c r="G87" s="7"/>
      <c r="H87" s="7"/>
      <c r="I87" s="7"/>
      <c r="J87" s="7"/>
      <c r="K87" s="7"/>
      <c r="L87" s="7"/>
    </row>
    <row r="88" spans="1:12" s="128" customFormat="1" ht="17.149999999999999" customHeight="1" x14ac:dyDescent="0.45">
      <c r="A88" s="127"/>
      <c r="B88" s="590" t="s">
        <v>342</v>
      </c>
      <c r="C88" s="590"/>
      <c r="D88" s="590"/>
      <c r="E88" s="590"/>
      <c r="F88" s="590"/>
      <c r="G88" s="590"/>
      <c r="H88" s="590"/>
      <c r="I88" s="590"/>
      <c r="J88" s="590"/>
      <c r="K88" s="590"/>
      <c r="L88" s="590"/>
    </row>
    <row r="89" spans="1:12" ht="17.5" customHeight="1" x14ac:dyDescent="0.45">
      <c r="A89" s="7"/>
      <c r="B89" s="379" t="s">
        <v>341</v>
      </c>
      <c r="D89" s="2"/>
      <c r="E89" s="2"/>
      <c r="F89" s="129"/>
      <c r="G89" s="129"/>
      <c r="H89" s="129"/>
      <c r="I89" s="129"/>
      <c r="J89" s="1"/>
      <c r="K89" s="1"/>
    </row>
    <row r="90" spans="1:12" x14ac:dyDescent="0.35">
      <c r="A90" s="7"/>
      <c r="B90" s="7"/>
      <c r="C90" s="3"/>
      <c r="D90" s="2"/>
      <c r="E90" s="2"/>
      <c r="F90" s="129"/>
      <c r="G90" s="129"/>
      <c r="H90" s="129"/>
      <c r="I90" s="129"/>
      <c r="J90" s="1"/>
      <c r="K90" s="1"/>
    </row>
    <row r="91" spans="1:12" x14ac:dyDescent="0.35">
      <c r="A91" s="105"/>
      <c r="B91" s="7"/>
      <c r="C91" s="3"/>
      <c r="D91" s="2"/>
      <c r="E91" s="2"/>
      <c r="F91" s="129"/>
      <c r="G91" s="129"/>
      <c r="H91" s="129"/>
      <c r="I91" s="129"/>
      <c r="J91" s="1"/>
      <c r="K91" s="1"/>
      <c r="L91" s="7"/>
    </row>
    <row r="92" spans="1:12" x14ac:dyDescent="0.35">
      <c r="A92" s="105"/>
      <c r="B92" s="3"/>
      <c r="C92" s="3"/>
      <c r="D92" s="2"/>
      <c r="E92" s="2"/>
      <c r="F92" s="129"/>
      <c r="G92" s="129"/>
      <c r="H92" s="129"/>
      <c r="I92" s="129"/>
      <c r="J92" s="1"/>
      <c r="K92" s="1"/>
      <c r="L92" s="1"/>
    </row>
    <row r="93" spans="1:12" x14ac:dyDescent="0.35">
      <c r="A93" s="105"/>
      <c r="B93" s="3"/>
      <c r="C93" s="3"/>
      <c r="D93" s="2"/>
      <c r="E93" s="2"/>
      <c r="F93" s="129"/>
      <c r="G93" s="129"/>
      <c r="H93" s="129"/>
      <c r="I93" s="129"/>
      <c r="J93" s="1"/>
      <c r="K93" s="1"/>
      <c r="L93" s="1"/>
    </row>
    <row r="94" spans="1:12" x14ac:dyDescent="0.35">
      <c r="A94" s="105"/>
      <c r="B94" s="3"/>
      <c r="C94" s="3"/>
      <c r="D94" s="2"/>
      <c r="E94" s="2"/>
      <c r="F94" s="129"/>
      <c r="G94" s="129"/>
      <c r="H94" s="129"/>
      <c r="I94" s="129"/>
      <c r="J94" s="1"/>
      <c r="K94" s="1"/>
      <c r="L94" s="1"/>
    </row>
    <row r="95" spans="1:12" x14ac:dyDescent="0.35">
      <c r="A95" s="105"/>
      <c r="B95" s="3"/>
      <c r="C95" s="3"/>
      <c r="D95" s="2"/>
      <c r="E95" s="2"/>
      <c r="F95" s="129"/>
      <c r="G95" s="129"/>
      <c r="H95" s="129"/>
      <c r="I95" s="129"/>
      <c r="J95" s="1"/>
      <c r="K95" s="1"/>
      <c r="L95" s="1"/>
    </row>
    <row r="96" spans="1:12" x14ac:dyDescent="0.35">
      <c r="A96" s="105"/>
      <c r="B96" s="3"/>
      <c r="C96" s="3"/>
      <c r="D96" s="2"/>
      <c r="E96" s="2"/>
      <c r="F96" s="129"/>
      <c r="G96" s="129"/>
      <c r="H96" s="129"/>
      <c r="I96" s="129"/>
      <c r="J96" s="1"/>
      <c r="K96" s="1"/>
      <c r="L96" s="1"/>
    </row>
    <row r="97" spans="1:12" x14ac:dyDescent="0.35">
      <c r="A97" s="105"/>
      <c r="B97" s="3"/>
      <c r="C97" s="3"/>
      <c r="D97" s="2"/>
      <c r="E97" s="2"/>
      <c r="F97" s="2"/>
      <c r="G97" s="2"/>
      <c r="H97" s="1"/>
      <c r="I97" s="1"/>
      <c r="J97" s="1"/>
      <c r="K97" s="1"/>
      <c r="L97" s="1"/>
    </row>
    <row r="98" spans="1:12" x14ac:dyDescent="0.35">
      <c r="A98" s="105"/>
      <c r="B98" s="3"/>
      <c r="C98" s="3"/>
      <c r="D98" s="2"/>
      <c r="E98" s="2"/>
      <c r="F98" s="2"/>
      <c r="G98" s="2"/>
      <c r="H98" s="1"/>
      <c r="I98" s="1"/>
      <c r="J98" s="1"/>
      <c r="K98" s="2"/>
      <c r="L98" s="2"/>
    </row>
    <row r="99" spans="1:12" x14ac:dyDescent="0.35">
      <c r="A99" s="105"/>
      <c r="B99" s="3"/>
      <c r="C99" s="3"/>
      <c r="D99" s="2"/>
      <c r="E99" s="2"/>
      <c r="F99" s="2"/>
      <c r="G99" s="2"/>
      <c r="H99" s="1"/>
      <c r="I99" s="1"/>
      <c r="J99" s="1"/>
      <c r="K99" s="1"/>
      <c r="L99" s="1"/>
    </row>
    <row r="100" spans="1:12" x14ac:dyDescent="0.35">
      <c r="A100" s="105"/>
      <c r="B100" s="3"/>
      <c r="C100" s="3"/>
      <c r="D100" s="2"/>
      <c r="E100" s="2"/>
      <c r="F100" s="2"/>
      <c r="G100" s="2"/>
      <c r="H100" s="1"/>
      <c r="I100" s="1"/>
      <c r="J100" s="1"/>
      <c r="K100" s="2"/>
      <c r="L100" s="2"/>
    </row>
    <row r="101" spans="1:12" x14ac:dyDescent="0.35">
      <c r="A101" s="105"/>
      <c r="B101" s="3"/>
      <c r="C101" s="3"/>
      <c r="D101" s="2"/>
      <c r="E101" s="2"/>
      <c r="F101" s="1"/>
      <c r="G101" s="1"/>
      <c r="H101" s="1"/>
      <c r="I101" s="1"/>
      <c r="J101" s="1"/>
      <c r="K101" s="1"/>
      <c r="L101" s="1"/>
    </row>
    <row r="102" spans="1:12" x14ac:dyDescent="0.35">
      <c r="A102" s="106"/>
      <c r="B102" s="3"/>
      <c r="C102" s="3"/>
      <c r="D102" s="2"/>
      <c r="E102" s="2"/>
      <c r="F102" s="2"/>
      <c r="G102" s="2"/>
      <c r="H102" s="1"/>
      <c r="I102" s="1"/>
      <c r="J102" s="1"/>
      <c r="K102" s="2"/>
      <c r="L102" s="2"/>
    </row>
    <row r="103" spans="1:12" x14ac:dyDescent="0.35">
      <c r="A103" s="106"/>
      <c r="B103" s="3"/>
      <c r="C103" s="3"/>
      <c r="D103" s="2"/>
      <c r="E103" s="2"/>
      <c r="F103" s="2"/>
      <c r="G103" s="2"/>
      <c r="H103" s="1"/>
      <c r="I103" s="1"/>
      <c r="J103" s="1"/>
      <c r="K103" s="1"/>
      <c r="L103" s="1"/>
    </row>
    <row r="104" spans="1:12" x14ac:dyDescent="0.35">
      <c r="A104" s="106"/>
      <c r="B104" s="3"/>
      <c r="C104" s="3"/>
      <c r="D104" s="2"/>
      <c r="E104" s="2"/>
      <c r="F104" s="2"/>
      <c r="G104" s="2"/>
      <c r="H104" s="2"/>
      <c r="I104" s="2"/>
      <c r="J104" s="2"/>
      <c r="K104" s="2"/>
      <c r="L104" s="2"/>
    </row>
    <row r="105" spans="1:12" x14ac:dyDescent="0.35">
      <c r="A105" s="106"/>
      <c r="B105" s="3"/>
      <c r="C105" s="3"/>
      <c r="D105" s="2"/>
      <c r="E105" s="2"/>
      <c r="F105" s="2"/>
      <c r="G105" s="2"/>
      <c r="H105" s="2"/>
      <c r="I105" s="2"/>
      <c r="J105" s="2"/>
      <c r="K105" s="2"/>
      <c r="L105" s="2"/>
    </row>
    <row r="106" spans="1:12" x14ac:dyDescent="0.35">
      <c r="A106" s="106"/>
      <c r="B106" s="3"/>
      <c r="C106" s="3"/>
      <c r="D106" s="2"/>
      <c r="E106" s="2"/>
      <c r="F106" s="2"/>
      <c r="G106" s="2"/>
      <c r="H106" s="2"/>
      <c r="I106" s="2"/>
      <c r="J106" s="2"/>
      <c r="K106" s="2"/>
      <c r="L106" s="2"/>
    </row>
    <row r="107" spans="1:12" x14ac:dyDescent="0.35">
      <c r="A107" s="106"/>
      <c r="B107" s="3"/>
      <c r="C107" s="3"/>
      <c r="D107" s="2"/>
      <c r="E107" s="2"/>
      <c r="F107" s="2"/>
      <c r="G107" s="2"/>
      <c r="H107" s="2"/>
      <c r="I107" s="2"/>
      <c r="J107" s="2"/>
      <c r="K107" s="2"/>
      <c r="L107" s="2"/>
    </row>
    <row r="108" spans="1:12" x14ac:dyDescent="0.35">
      <c r="A108" s="106"/>
      <c r="B108" s="3"/>
      <c r="C108" s="3"/>
      <c r="D108" s="2"/>
      <c r="E108" s="2"/>
      <c r="F108" s="2"/>
      <c r="G108" s="2"/>
      <c r="H108" s="2"/>
      <c r="I108" s="2"/>
      <c r="J108" s="2"/>
      <c r="K108" s="2"/>
      <c r="L108" s="2"/>
    </row>
    <row r="109" spans="1:12" x14ac:dyDescent="0.35">
      <c r="A109" s="106"/>
      <c r="B109" s="3"/>
      <c r="C109" s="3"/>
      <c r="D109" s="2"/>
      <c r="E109" s="2"/>
      <c r="F109" s="2"/>
      <c r="G109" s="2"/>
      <c r="H109" s="2"/>
      <c r="I109" s="2"/>
      <c r="J109" s="2"/>
      <c r="K109" s="2"/>
      <c r="L109" s="2"/>
    </row>
    <row r="110" spans="1:12" x14ac:dyDescent="0.35">
      <c r="A110" s="106"/>
      <c r="B110" s="3"/>
      <c r="C110" s="3"/>
      <c r="D110" s="2"/>
      <c r="E110" s="2"/>
      <c r="F110" s="2"/>
      <c r="G110" s="2"/>
      <c r="H110" s="2"/>
      <c r="I110" s="2"/>
      <c r="J110" s="2"/>
      <c r="K110" s="2"/>
      <c r="L110" s="2"/>
    </row>
    <row r="111" spans="1:12" x14ac:dyDescent="0.35">
      <c r="A111" s="106"/>
      <c r="B111" s="3"/>
      <c r="C111" s="3"/>
      <c r="D111" s="2"/>
      <c r="E111" s="2"/>
      <c r="F111" s="2"/>
      <c r="G111" s="2"/>
      <c r="H111" s="2"/>
      <c r="I111" s="2"/>
      <c r="J111" s="2"/>
      <c r="K111" s="2"/>
      <c r="L111" s="2"/>
    </row>
    <row r="112" spans="1:12" x14ac:dyDescent="0.35">
      <c r="A112" s="106"/>
      <c r="B112" s="3"/>
      <c r="C112" s="3"/>
      <c r="D112" s="2"/>
      <c r="E112" s="2"/>
      <c r="F112" s="2"/>
      <c r="G112" s="2"/>
      <c r="H112" s="2"/>
      <c r="I112" s="2"/>
      <c r="J112" s="2"/>
      <c r="K112" s="2"/>
      <c r="L112" s="2"/>
    </row>
    <row r="113" spans="1:12" x14ac:dyDescent="0.35">
      <c r="A113" s="106"/>
      <c r="B113" s="3"/>
      <c r="C113" s="3"/>
      <c r="D113" s="2"/>
      <c r="E113" s="2"/>
      <c r="F113" s="2"/>
      <c r="G113" s="2"/>
      <c r="H113" s="2"/>
      <c r="I113" s="2"/>
      <c r="J113" s="2"/>
      <c r="K113" s="2"/>
      <c r="L113" s="2"/>
    </row>
    <row r="114" spans="1:12" x14ac:dyDescent="0.35">
      <c r="A114" s="106"/>
      <c r="B114" s="3"/>
      <c r="C114" s="3"/>
      <c r="D114" s="2"/>
      <c r="E114" s="2"/>
      <c r="F114" s="2"/>
      <c r="G114" s="2"/>
      <c r="H114" s="2"/>
      <c r="I114" s="2"/>
      <c r="J114" s="2"/>
      <c r="K114" s="2"/>
      <c r="L114" s="2"/>
    </row>
    <row r="115" spans="1:12" x14ac:dyDescent="0.35">
      <c r="A115" s="106"/>
      <c r="B115" s="3"/>
      <c r="C115" s="3"/>
      <c r="D115" s="2"/>
      <c r="E115" s="2"/>
      <c r="F115" s="2"/>
      <c r="G115" s="2"/>
      <c r="H115" s="2"/>
      <c r="I115" s="2"/>
      <c r="J115" s="2"/>
      <c r="K115" s="2"/>
      <c r="L115" s="2"/>
    </row>
    <row r="116" spans="1:12" x14ac:dyDescent="0.35">
      <c r="A116" s="106"/>
      <c r="B116" s="3"/>
      <c r="C116" s="3"/>
      <c r="D116" s="2"/>
      <c r="E116" s="2"/>
      <c r="F116" s="2"/>
      <c r="G116" s="2"/>
      <c r="H116" s="2"/>
      <c r="I116" s="2"/>
      <c r="J116" s="2"/>
      <c r="K116" s="2"/>
      <c r="L116" s="2"/>
    </row>
    <row r="117" spans="1:12" x14ac:dyDescent="0.35">
      <c r="A117" s="106"/>
      <c r="B117" s="3"/>
      <c r="C117" s="3"/>
      <c r="D117" s="2"/>
      <c r="E117" s="2"/>
      <c r="F117" s="2"/>
      <c r="G117" s="2"/>
      <c r="H117" s="2"/>
      <c r="I117" s="2"/>
      <c r="J117" s="2"/>
      <c r="K117" s="2"/>
      <c r="L117" s="2"/>
    </row>
    <row r="118" spans="1:12" x14ac:dyDescent="0.35">
      <c r="A118" s="106"/>
      <c r="B118" s="3"/>
      <c r="C118" s="3"/>
      <c r="D118" s="2"/>
      <c r="E118" s="2"/>
      <c r="F118" s="2"/>
      <c r="G118" s="2"/>
      <c r="H118" s="2"/>
      <c r="I118" s="2"/>
      <c r="J118" s="2"/>
      <c r="K118" s="2"/>
      <c r="L118" s="2"/>
    </row>
    <row r="119" spans="1:12" x14ac:dyDescent="0.35">
      <c r="A119" s="106"/>
      <c r="B119" s="3"/>
      <c r="C119" s="3"/>
      <c r="D119" s="2"/>
      <c r="E119" s="2"/>
      <c r="F119" s="2"/>
      <c r="G119" s="2"/>
      <c r="H119" s="2"/>
      <c r="I119" s="2"/>
      <c r="J119" s="2"/>
      <c r="K119" s="2"/>
      <c r="L119" s="2"/>
    </row>
    <row r="120" spans="1:12" x14ac:dyDescent="0.35">
      <c r="A120" s="107"/>
      <c r="B120" s="4"/>
      <c r="C120" s="4"/>
      <c r="D120" s="5"/>
      <c r="E120" s="5"/>
      <c r="F120" s="5"/>
      <c r="G120" s="5"/>
      <c r="H120" s="5"/>
      <c r="I120" s="5"/>
      <c r="J120" s="5"/>
      <c r="K120" s="5"/>
      <c r="L120" s="5"/>
    </row>
  </sheetData>
  <sheetProtection password="E0E1" sheet="1" objects="1" scenarios="1"/>
  <mergeCells count="59">
    <mergeCell ref="A4:A5"/>
    <mergeCell ref="D42:E42"/>
    <mergeCell ref="D43:E43"/>
    <mergeCell ref="D21:E22"/>
    <mergeCell ref="D14:E15"/>
    <mergeCell ref="D17:E17"/>
    <mergeCell ref="D18:E18"/>
    <mergeCell ref="D19:E19"/>
    <mergeCell ref="B15:C16"/>
    <mergeCell ref="D6:E6"/>
    <mergeCell ref="D7:E7"/>
    <mergeCell ref="D8:E8"/>
    <mergeCell ref="D36:E36"/>
    <mergeCell ref="D33:E33"/>
    <mergeCell ref="B22:C23"/>
    <mergeCell ref="D29:E31"/>
    <mergeCell ref="D73:J73"/>
    <mergeCell ref="D39:E40"/>
    <mergeCell ref="D67:J67"/>
    <mergeCell ref="D68:J68"/>
    <mergeCell ref="D69:J69"/>
    <mergeCell ref="D70:J70"/>
    <mergeCell ref="D71:J71"/>
    <mergeCell ref="D72:J72"/>
    <mergeCell ref="D66:J66"/>
    <mergeCell ref="D58:J58"/>
    <mergeCell ref="D60:J60"/>
    <mergeCell ref="B88:L88"/>
    <mergeCell ref="B85:L86"/>
    <mergeCell ref="K84:L84"/>
    <mergeCell ref="D75:J75"/>
    <mergeCell ref="D74:J74"/>
    <mergeCell ref="A1:B1"/>
    <mergeCell ref="D1:F1"/>
    <mergeCell ref="G1:I1"/>
    <mergeCell ref="K1:L1"/>
    <mergeCell ref="B2:G2"/>
    <mergeCell ref="J2:L2"/>
    <mergeCell ref="D3:E3"/>
    <mergeCell ref="D61:J61"/>
    <mergeCell ref="D62:J62"/>
    <mergeCell ref="D63:J63"/>
    <mergeCell ref="D64:J64"/>
    <mergeCell ref="D57:J57"/>
    <mergeCell ref="D4:E4"/>
    <mergeCell ref="D32:E32"/>
    <mergeCell ref="D35:E35"/>
    <mergeCell ref="D44:E44"/>
    <mergeCell ref="D45:E45"/>
    <mergeCell ref="D11:E11"/>
    <mergeCell ref="D34:E34"/>
    <mergeCell ref="D28:E28"/>
    <mergeCell ref="D24:E24"/>
    <mergeCell ref="D25:E25"/>
    <mergeCell ref="D26:E26"/>
    <mergeCell ref="D27:E27"/>
    <mergeCell ref="D9:E9"/>
    <mergeCell ref="D10:E10"/>
    <mergeCell ref="D54:J54"/>
  </mergeCells>
  <phoneticPr fontId="21" type="noConversion"/>
  <printOptions horizontalCentered="1"/>
  <pageMargins left="0" right="0" top="0.27" bottom="0" header="0" footer="0"/>
  <pageSetup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7"/>
  <sheetViews>
    <sheetView workbookViewId="0">
      <selection activeCell="A2" sqref="A2"/>
    </sheetView>
  </sheetViews>
  <sheetFormatPr defaultColWidth="8.81640625" defaultRowHeight="14.5" x14ac:dyDescent="0.35"/>
  <cols>
    <col min="1" max="1" width="18" style="134" customWidth="1"/>
    <col min="2" max="2" width="9.81640625" style="134" customWidth="1"/>
    <col min="3" max="3" width="10.1796875" style="134" customWidth="1"/>
    <col min="4" max="4" width="8.54296875" style="134" customWidth="1"/>
    <col min="5" max="5" width="17.1796875" style="134" customWidth="1"/>
    <col min="6" max="6" width="12.453125" style="134" customWidth="1"/>
    <col min="7" max="7" width="11.453125" style="134" customWidth="1"/>
    <col min="8" max="16384" width="8.81640625" style="134"/>
  </cols>
  <sheetData>
    <row r="1" spans="1:7" ht="15.5" x14ac:dyDescent="0.35">
      <c r="A1" s="249" t="s">
        <v>145</v>
      </c>
      <c r="B1" s="249" t="s">
        <v>146</v>
      </c>
    </row>
    <row r="2" spans="1:7" x14ac:dyDescent="0.35">
      <c r="A2" s="250"/>
    </row>
    <row r="3" spans="1:7" ht="66" customHeight="1" x14ac:dyDescent="0.35">
      <c r="A3" s="714" t="s">
        <v>147</v>
      </c>
      <c r="B3" s="714"/>
      <c r="C3" s="714"/>
      <c r="D3" s="714"/>
      <c r="E3" s="714"/>
      <c r="F3" s="714"/>
      <c r="G3" s="714"/>
    </row>
    <row r="4" spans="1:7" x14ac:dyDescent="0.35">
      <c r="A4" s="251"/>
    </row>
    <row r="5" spans="1:7" x14ac:dyDescent="0.35">
      <c r="A5" s="252" t="s">
        <v>148</v>
      </c>
    </row>
    <row r="6" spans="1:7" ht="10" customHeight="1" x14ac:dyDescent="0.35">
      <c r="A6" s="253"/>
    </row>
    <row r="7" spans="1:7" ht="15.5" x14ac:dyDescent="0.35">
      <c r="A7" s="254" t="s">
        <v>149</v>
      </c>
    </row>
    <row r="8" spans="1:7" ht="10" customHeight="1" x14ac:dyDescent="0.35">
      <c r="A8" s="230"/>
    </row>
    <row r="9" spans="1:7" x14ac:dyDescent="0.35">
      <c r="A9" s="252" t="s">
        <v>150</v>
      </c>
    </row>
    <row r="10" spans="1:7" ht="10" customHeight="1" x14ac:dyDescent="0.35">
      <c r="A10" s="255"/>
    </row>
    <row r="11" spans="1:7" ht="37.5" customHeight="1" x14ac:dyDescent="0.35">
      <c r="A11" s="714" t="s">
        <v>151</v>
      </c>
      <c r="B11" s="714"/>
      <c r="C11" s="714"/>
      <c r="D11" s="714"/>
      <c r="E11" s="714"/>
      <c r="F11" s="714"/>
      <c r="G11" s="714"/>
    </row>
    <row r="12" spans="1:7" x14ac:dyDescent="0.35">
      <c r="A12" s="230"/>
    </row>
    <row r="13" spans="1:7" ht="15.5" x14ac:dyDescent="0.35">
      <c r="A13" s="256" t="s">
        <v>152</v>
      </c>
    </row>
    <row r="14" spans="1:7" x14ac:dyDescent="0.35">
      <c r="A14" s="250"/>
    </row>
    <row r="15" spans="1:7" ht="96" customHeight="1" x14ac:dyDescent="0.35">
      <c r="A15" s="714" t="s">
        <v>153</v>
      </c>
      <c r="B15" s="714"/>
      <c r="C15" s="714"/>
      <c r="D15" s="714"/>
      <c r="E15" s="714"/>
      <c r="F15" s="714"/>
      <c r="G15" s="714"/>
    </row>
    <row r="16" spans="1:7" ht="10" customHeight="1" x14ac:dyDescent="0.35">
      <c r="A16" s="248"/>
    </row>
    <row r="17" spans="1:7" ht="15.5" x14ac:dyDescent="0.35">
      <c r="A17" s="256" t="s">
        <v>154</v>
      </c>
    </row>
    <row r="18" spans="1:7" x14ac:dyDescent="0.35">
      <c r="A18" s="250"/>
    </row>
    <row r="19" spans="1:7" ht="48" customHeight="1" x14ac:dyDescent="0.35">
      <c r="A19" s="714" t="s">
        <v>155</v>
      </c>
      <c r="B19" s="714"/>
      <c r="C19" s="714"/>
      <c r="D19" s="714"/>
      <c r="E19" s="714"/>
      <c r="F19" s="714"/>
      <c r="G19" s="714"/>
    </row>
    <row r="20" spans="1:7" x14ac:dyDescent="0.35">
      <c r="A20" s="257" t="s">
        <v>156</v>
      </c>
    </row>
    <row r="21" spans="1:7" ht="15.5" x14ac:dyDescent="0.35">
      <c r="A21" s="258"/>
      <c r="B21" s="258"/>
      <c r="C21" s="258"/>
      <c r="D21" s="258"/>
      <c r="E21" s="258"/>
      <c r="F21" s="258"/>
      <c r="G21" s="258"/>
    </row>
    <row r="22" spans="1:7" ht="15.5" x14ac:dyDescent="0.35">
      <c r="A22" s="715" t="s">
        <v>157</v>
      </c>
      <c r="B22" s="715"/>
      <c r="C22" s="715"/>
      <c r="D22" s="715"/>
      <c r="E22" s="715"/>
      <c r="F22" s="715"/>
      <c r="G22" s="715"/>
    </row>
    <row r="23" spans="1:7" ht="26.5" x14ac:dyDescent="0.35">
      <c r="A23" s="259" t="s">
        <v>158</v>
      </c>
      <c r="B23" s="260" t="s">
        <v>159</v>
      </c>
      <c r="C23" s="260" t="s">
        <v>160</v>
      </c>
      <c r="D23" s="250"/>
      <c r="E23" s="259" t="s">
        <v>158</v>
      </c>
      <c r="F23" s="260" t="s">
        <v>159</v>
      </c>
      <c r="G23" s="260" t="s">
        <v>160</v>
      </c>
    </row>
    <row r="24" spans="1:7" x14ac:dyDescent="0.35">
      <c r="A24" s="260" t="s">
        <v>161</v>
      </c>
      <c r="B24" s="261">
        <v>69</v>
      </c>
      <c r="C24" s="261">
        <v>138</v>
      </c>
      <c r="D24" s="250"/>
      <c r="E24" s="260" t="s">
        <v>162</v>
      </c>
      <c r="F24" s="261">
        <v>30</v>
      </c>
      <c r="G24" s="261">
        <v>60</v>
      </c>
    </row>
    <row r="25" spans="1:7" x14ac:dyDescent="0.35">
      <c r="A25" s="260" t="s">
        <v>163</v>
      </c>
      <c r="B25" s="261">
        <v>212</v>
      </c>
      <c r="C25" s="261">
        <v>424</v>
      </c>
      <c r="D25" s="250"/>
      <c r="E25" s="260" t="s">
        <v>164</v>
      </c>
      <c r="F25" s="261">
        <v>286</v>
      </c>
      <c r="G25" s="261">
        <v>536</v>
      </c>
    </row>
    <row r="26" spans="1:7" x14ac:dyDescent="0.35">
      <c r="A26" s="260" t="s">
        <v>165</v>
      </c>
      <c r="B26" s="261">
        <v>66</v>
      </c>
      <c r="C26" s="261">
        <v>132</v>
      </c>
      <c r="D26" s="250"/>
      <c r="E26" s="260" t="s">
        <v>166</v>
      </c>
      <c r="F26" s="261">
        <v>106</v>
      </c>
      <c r="G26" s="261">
        <v>212</v>
      </c>
    </row>
    <row r="27" spans="1:7" x14ac:dyDescent="0.35">
      <c r="A27" s="260" t="s">
        <v>167</v>
      </c>
      <c r="B27" s="261">
        <v>60</v>
      </c>
      <c r="C27" s="261">
        <v>120</v>
      </c>
      <c r="D27" s="250"/>
      <c r="E27" s="260" t="s">
        <v>168</v>
      </c>
      <c r="F27" s="261">
        <v>125</v>
      </c>
      <c r="G27" s="261">
        <v>250</v>
      </c>
    </row>
    <row r="28" spans="1:7" x14ac:dyDescent="0.35">
      <c r="A28" s="260" t="s">
        <v>169</v>
      </c>
      <c r="B28" s="261">
        <v>64</v>
      </c>
      <c r="C28" s="261">
        <v>128</v>
      </c>
      <c r="D28" s="250"/>
      <c r="E28" s="260" t="s">
        <v>170</v>
      </c>
      <c r="F28" s="261">
        <v>210</v>
      </c>
      <c r="G28" s="261">
        <v>420</v>
      </c>
    </row>
    <row r="29" spans="1:7" x14ac:dyDescent="0.35">
      <c r="A29" s="260" t="s">
        <v>171</v>
      </c>
      <c r="B29" s="261">
        <v>236</v>
      </c>
      <c r="C29" s="261">
        <v>472</v>
      </c>
      <c r="D29" s="250"/>
      <c r="E29" s="260" t="s">
        <v>172</v>
      </c>
      <c r="F29" s="261">
        <v>300</v>
      </c>
      <c r="G29" s="261">
        <v>600</v>
      </c>
    </row>
    <row r="30" spans="1:7" x14ac:dyDescent="0.35">
      <c r="A30" s="260" t="s">
        <v>173</v>
      </c>
      <c r="B30" s="261">
        <v>55</v>
      </c>
      <c r="C30" s="261">
        <v>110</v>
      </c>
      <c r="D30" s="250"/>
      <c r="E30" s="260" t="s">
        <v>174</v>
      </c>
      <c r="F30" s="261">
        <v>35</v>
      </c>
      <c r="G30" s="261">
        <v>70</v>
      </c>
    </row>
    <row r="31" spans="1:7" x14ac:dyDescent="0.35">
      <c r="A31" s="260" t="s">
        <v>175</v>
      </c>
      <c r="B31" s="261">
        <v>20</v>
      </c>
      <c r="C31" s="261">
        <v>40</v>
      </c>
      <c r="D31" s="250"/>
      <c r="E31" s="260" t="s">
        <v>176</v>
      </c>
      <c r="F31" s="261">
        <v>493</v>
      </c>
      <c r="G31" s="261">
        <v>986</v>
      </c>
    </row>
    <row r="32" spans="1:7" x14ac:dyDescent="0.35">
      <c r="A32" s="260" t="s">
        <v>177</v>
      </c>
      <c r="B32" s="261">
        <v>142</v>
      </c>
      <c r="C32" s="261">
        <v>284</v>
      </c>
      <c r="D32" s="250"/>
      <c r="E32" s="260" t="s">
        <v>178</v>
      </c>
      <c r="F32" s="261">
        <v>86</v>
      </c>
      <c r="G32" s="261">
        <v>172</v>
      </c>
    </row>
    <row r="33" spans="1:7" x14ac:dyDescent="0.35">
      <c r="A33" s="260" t="s">
        <v>179</v>
      </c>
      <c r="B33" s="261">
        <v>71</v>
      </c>
      <c r="C33" s="261">
        <v>142</v>
      </c>
      <c r="D33" s="250"/>
      <c r="E33" s="260" t="s">
        <v>180</v>
      </c>
      <c r="F33" s="261">
        <v>77</v>
      </c>
      <c r="G33" s="261">
        <v>154</v>
      </c>
    </row>
    <row r="34" spans="1:7" x14ac:dyDescent="0.35">
      <c r="A34" s="260" t="s">
        <v>181</v>
      </c>
      <c r="B34" s="261">
        <v>76</v>
      </c>
      <c r="C34" s="261">
        <v>152</v>
      </c>
      <c r="D34" s="250"/>
      <c r="E34" s="260" t="s">
        <v>182</v>
      </c>
      <c r="F34" s="261">
        <v>73</v>
      </c>
      <c r="G34" s="261">
        <v>146</v>
      </c>
    </row>
    <row r="35" spans="1:7" x14ac:dyDescent="0.35">
      <c r="A35" s="260" t="s">
        <v>183</v>
      </c>
      <c r="B35" s="261">
        <v>71</v>
      </c>
      <c r="C35" s="261">
        <v>142</v>
      </c>
      <c r="D35" s="250"/>
      <c r="E35" s="260" t="s">
        <v>184</v>
      </c>
      <c r="F35" s="261">
        <v>196</v>
      </c>
      <c r="G35" s="261">
        <v>392</v>
      </c>
    </row>
    <row r="36" spans="1:7" x14ac:dyDescent="0.35">
      <c r="A36" s="260" t="s">
        <v>185</v>
      </c>
      <c r="B36" s="261">
        <v>141</v>
      </c>
      <c r="C36" s="261">
        <v>282</v>
      </c>
      <c r="D36" s="250"/>
      <c r="E36" s="260" t="s">
        <v>186</v>
      </c>
      <c r="F36" s="261">
        <v>453</v>
      </c>
      <c r="G36" s="261">
        <v>906</v>
      </c>
    </row>
    <row r="37" spans="1:7" x14ac:dyDescent="0.35">
      <c r="A37" s="260" t="s">
        <v>187</v>
      </c>
      <c r="B37" s="261">
        <v>159</v>
      </c>
      <c r="C37" s="261">
        <v>300</v>
      </c>
      <c r="D37" s="250"/>
      <c r="E37" s="260" t="s">
        <v>188</v>
      </c>
      <c r="F37" s="261">
        <v>109</v>
      </c>
      <c r="G37" s="261">
        <v>218</v>
      </c>
    </row>
    <row r="38" spans="1:7" x14ac:dyDescent="0.35">
      <c r="A38" s="260" t="s">
        <v>189</v>
      </c>
      <c r="B38" s="261">
        <v>89</v>
      </c>
      <c r="C38" s="261">
        <v>178</v>
      </c>
      <c r="D38" s="250"/>
      <c r="E38" s="260" t="s">
        <v>190</v>
      </c>
      <c r="F38" s="261">
        <v>210</v>
      </c>
      <c r="G38" s="261">
        <v>420</v>
      </c>
    </row>
    <row r="39" spans="1:7" x14ac:dyDescent="0.35">
      <c r="A39" s="260" t="s">
        <v>191</v>
      </c>
      <c r="B39" s="261">
        <v>28</v>
      </c>
      <c r="C39" s="261">
        <v>56</v>
      </c>
      <c r="D39" s="250"/>
      <c r="E39" s="260" t="s">
        <v>192</v>
      </c>
      <c r="F39" s="261">
        <v>89</v>
      </c>
      <c r="G39" s="261">
        <v>178</v>
      </c>
    </row>
    <row r="40" spans="1:7" x14ac:dyDescent="0.35">
      <c r="A40" s="260" t="s">
        <v>193</v>
      </c>
      <c r="B40" s="261">
        <v>255</v>
      </c>
      <c r="C40" s="261">
        <v>510</v>
      </c>
      <c r="D40" s="250"/>
      <c r="E40" s="260" t="s">
        <v>194</v>
      </c>
      <c r="F40" s="261">
        <v>70</v>
      </c>
      <c r="G40" s="261">
        <v>140</v>
      </c>
    </row>
    <row r="41" spans="1:7" x14ac:dyDescent="0.35">
      <c r="A41" s="260" t="s">
        <v>195</v>
      </c>
      <c r="B41" s="261">
        <v>45</v>
      </c>
      <c r="C41" s="261">
        <v>90</v>
      </c>
      <c r="D41" s="250"/>
      <c r="E41" s="260" t="s">
        <v>196</v>
      </c>
      <c r="F41" s="261">
        <v>409</v>
      </c>
      <c r="G41" s="261">
        <v>818</v>
      </c>
    </row>
    <row r="42" spans="1:7" x14ac:dyDescent="0.35">
      <c r="A42" s="260" t="s">
        <v>197</v>
      </c>
      <c r="B42" s="261">
        <v>542</v>
      </c>
      <c r="C42" s="261">
        <v>1084</v>
      </c>
      <c r="D42" s="250"/>
      <c r="E42" s="260" t="s">
        <v>198</v>
      </c>
      <c r="F42" s="261">
        <v>160</v>
      </c>
      <c r="G42" s="261">
        <v>320</v>
      </c>
    </row>
    <row r="43" spans="1:7" x14ac:dyDescent="0.35">
      <c r="A43" s="260" t="s">
        <v>199</v>
      </c>
      <c r="B43" s="261">
        <v>32</v>
      </c>
      <c r="C43" s="261">
        <v>64</v>
      </c>
      <c r="D43" s="250"/>
      <c r="E43" s="260" t="s">
        <v>200</v>
      </c>
      <c r="F43" s="261">
        <v>62</v>
      </c>
      <c r="G43" s="261">
        <v>124</v>
      </c>
    </row>
    <row r="44" spans="1:7" x14ac:dyDescent="0.35">
      <c r="A44" s="260" t="s">
        <v>201</v>
      </c>
      <c r="B44" s="261">
        <v>286</v>
      </c>
      <c r="C44" s="261">
        <v>572</v>
      </c>
      <c r="D44" s="250"/>
      <c r="E44" s="260" t="s">
        <v>202</v>
      </c>
      <c r="F44" s="261">
        <v>303</v>
      </c>
      <c r="G44" s="261">
        <v>606</v>
      </c>
    </row>
    <row r="45" spans="1:7" x14ac:dyDescent="0.35">
      <c r="A45" s="260" t="s">
        <v>203</v>
      </c>
      <c r="B45" s="261">
        <v>177</v>
      </c>
      <c r="C45" s="261">
        <v>354</v>
      </c>
      <c r="D45" s="250"/>
      <c r="E45" s="260" t="s">
        <v>204</v>
      </c>
      <c r="F45" s="261">
        <v>257</v>
      </c>
      <c r="G45" s="261">
        <v>514</v>
      </c>
    </row>
    <row r="46" spans="1:7" x14ac:dyDescent="0.35">
      <c r="A46" s="260" t="s">
        <v>205</v>
      </c>
      <c r="B46" s="261">
        <v>30</v>
      </c>
      <c r="C46" s="261">
        <v>60</v>
      </c>
      <c r="D46" s="250"/>
      <c r="E46" s="260" t="s">
        <v>206</v>
      </c>
      <c r="F46" s="261">
        <v>293</v>
      </c>
      <c r="G46" s="261">
        <v>586</v>
      </c>
    </row>
    <row r="47" spans="1:7" x14ac:dyDescent="0.35">
      <c r="A47" s="260" t="s">
        <v>207</v>
      </c>
      <c r="B47" s="261">
        <v>28</v>
      </c>
      <c r="C47" s="261">
        <v>56</v>
      </c>
      <c r="D47" s="250"/>
      <c r="E47" s="260" t="s">
        <v>208</v>
      </c>
      <c r="F47" s="261">
        <v>390</v>
      </c>
      <c r="G47" s="261">
        <v>780</v>
      </c>
    </row>
    <row r="48" spans="1:7" x14ac:dyDescent="0.35">
      <c r="A48" s="260" t="s">
        <v>209</v>
      </c>
      <c r="B48" s="261">
        <v>191</v>
      </c>
      <c r="C48" s="261">
        <v>382</v>
      </c>
      <c r="D48" s="250"/>
      <c r="E48" s="260" t="s">
        <v>210</v>
      </c>
      <c r="F48" s="261">
        <v>50</v>
      </c>
      <c r="G48" s="261">
        <v>100</v>
      </c>
    </row>
    <row r="49" spans="1:7" x14ac:dyDescent="0.35">
      <c r="A49" s="260" t="s">
        <v>211</v>
      </c>
      <c r="B49" s="261">
        <v>120</v>
      </c>
      <c r="C49" s="261">
        <v>240</v>
      </c>
      <c r="D49" s="250"/>
      <c r="E49" s="260" t="s">
        <v>212</v>
      </c>
      <c r="F49" s="261">
        <v>351</v>
      </c>
      <c r="G49" s="261">
        <v>702</v>
      </c>
    </row>
    <row r="50" spans="1:7" x14ac:dyDescent="0.35">
      <c r="A50" s="260" t="s">
        <v>213</v>
      </c>
      <c r="B50" s="261">
        <v>286</v>
      </c>
      <c r="C50" s="261">
        <v>572</v>
      </c>
      <c r="D50" s="250"/>
      <c r="E50" s="260" t="s">
        <v>214</v>
      </c>
      <c r="F50" s="261">
        <v>101</v>
      </c>
      <c r="G50" s="261">
        <v>202</v>
      </c>
    </row>
    <row r="51" spans="1:7" x14ac:dyDescent="0.35">
      <c r="A51" s="260" t="s">
        <v>215</v>
      </c>
      <c r="B51" s="261">
        <v>470</v>
      </c>
      <c r="C51" s="261">
        <v>940</v>
      </c>
      <c r="D51" s="250"/>
      <c r="E51" s="260" t="s">
        <v>216</v>
      </c>
      <c r="F51" s="261">
        <v>185</v>
      </c>
      <c r="G51" s="261">
        <v>370</v>
      </c>
    </row>
    <row r="52" spans="1:7" x14ac:dyDescent="0.35">
      <c r="A52" s="260" t="s">
        <v>217</v>
      </c>
      <c r="B52" s="261">
        <v>311</v>
      </c>
      <c r="C52" s="261">
        <v>622</v>
      </c>
      <c r="D52" s="250"/>
      <c r="E52" s="260" t="s">
        <v>218</v>
      </c>
      <c r="F52" s="261">
        <v>277</v>
      </c>
      <c r="G52" s="261">
        <v>554</v>
      </c>
    </row>
    <row r="53" spans="1:7" x14ac:dyDescent="0.35">
      <c r="A53" s="260" t="s">
        <v>219</v>
      </c>
      <c r="B53" s="261">
        <v>67</v>
      </c>
      <c r="C53" s="261">
        <v>134</v>
      </c>
      <c r="D53" s="250"/>
      <c r="E53" s="260" t="s">
        <v>220</v>
      </c>
      <c r="F53" s="261">
        <v>129</v>
      </c>
      <c r="G53" s="261">
        <v>258</v>
      </c>
    </row>
    <row r="54" spans="1:7" x14ac:dyDescent="0.35">
      <c r="A54" s="260" t="s">
        <v>221</v>
      </c>
      <c r="B54" s="261">
        <v>50</v>
      </c>
      <c r="C54" s="261">
        <v>100</v>
      </c>
      <c r="D54" s="250"/>
      <c r="E54" s="260" t="s">
        <v>222</v>
      </c>
      <c r="F54" s="261">
        <v>63</v>
      </c>
      <c r="G54" s="261">
        <v>126</v>
      </c>
    </row>
    <row r="55" spans="1:7" x14ac:dyDescent="0.35">
      <c r="A55" s="260" t="s">
        <v>223</v>
      </c>
      <c r="B55" s="261">
        <v>28</v>
      </c>
      <c r="C55" s="261">
        <v>56</v>
      </c>
      <c r="D55" s="250"/>
      <c r="E55" s="260" t="s">
        <v>224</v>
      </c>
      <c r="F55" s="261">
        <v>277</v>
      </c>
      <c r="G55" s="261">
        <v>554</v>
      </c>
    </row>
    <row r="56" spans="1:7" x14ac:dyDescent="0.35">
      <c r="A56" s="260" t="s">
        <v>225</v>
      </c>
      <c r="B56" s="261">
        <v>150</v>
      </c>
      <c r="C56" s="261">
        <v>300</v>
      </c>
      <c r="D56" s="250"/>
      <c r="E56" s="260" t="s">
        <v>226</v>
      </c>
      <c r="F56" s="261">
        <v>390</v>
      </c>
      <c r="G56" s="261">
        <v>780</v>
      </c>
    </row>
    <row r="57" spans="1:7" x14ac:dyDescent="0.35">
      <c r="A57" s="260" t="s">
        <v>227</v>
      </c>
      <c r="B57" s="261">
        <v>357</v>
      </c>
      <c r="C57" s="261">
        <v>714</v>
      </c>
      <c r="D57" s="250"/>
      <c r="E57" s="260" t="s">
        <v>228</v>
      </c>
      <c r="F57" s="261">
        <v>101</v>
      </c>
      <c r="G57" s="261">
        <v>202</v>
      </c>
    </row>
    <row r="58" spans="1:7" x14ac:dyDescent="0.35">
      <c r="A58" s="260" t="s">
        <v>229</v>
      </c>
      <c r="B58" s="261">
        <v>233</v>
      </c>
      <c r="C58" s="261">
        <v>466</v>
      </c>
      <c r="D58" s="250"/>
      <c r="E58" s="260" t="s">
        <v>230</v>
      </c>
      <c r="F58" s="261">
        <v>158</v>
      </c>
      <c r="G58" s="261">
        <v>316</v>
      </c>
    </row>
    <row r="59" spans="1:7" x14ac:dyDescent="0.35">
      <c r="A59" s="260" t="s">
        <v>231</v>
      </c>
      <c r="B59" s="261">
        <v>391</v>
      </c>
      <c r="C59" s="261">
        <v>782</v>
      </c>
      <c r="D59" s="250"/>
      <c r="E59" s="260" t="s">
        <v>232</v>
      </c>
      <c r="F59" s="261">
        <v>63</v>
      </c>
      <c r="G59" s="261">
        <v>126</v>
      </c>
    </row>
    <row r="60" spans="1:7" x14ac:dyDescent="0.35">
      <c r="A60" s="260" t="s">
        <v>233</v>
      </c>
      <c r="B60" s="261">
        <v>110</v>
      </c>
      <c r="C60" s="261">
        <v>220</v>
      </c>
      <c r="D60" s="250"/>
      <c r="E60" s="260" t="s">
        <v>234</v>
      </c>
      <c r="F60" s="261">
        <v>8</v>
      </c>
      <c r="G60" s="261">
        <v>16</v>
      </c>
    </row>
    <row r="61" spans="1:7" x14ac:dyDescent="0.35">
      <c r="A61" s="260" t="s">
        <v>235</v>
      </c>
      <c r="B61" s="261">
        <v>336</v>
      </c>
      <c r="C61" s="261">
        <v>672</v>
      </c>
      <c r="D61" s="250"/>
      <c r="E61" s="260" t="s">
        <v>236</v>
      </c>
      <c r="F61" s="261">
        <v>213</v>
      </c>
      <c r="G61" s="261">
        <v>426</v>
      </c>
    </row>
    <row r="62" spans="1:7" x14ac:dyDescent="0.35">
      <c r="A62" s="260" t="s">
        <v>237</v>
      </c>
      <c r="B62" s="261">
        <v>77</v>
      </c>
      <c r="C62" s="261">
        <v>154</v>
      </c>
      <c r="D62" s="250"/>
      <c r="E62" s="260" t="s">
        <v>238</v>
      </c>
      <c r="F62" s="261">
        <v>95</v>
      </c>
      <c r="G62" s="261">
        <v>190</v>
      </c>
    </row>
    <row r="63" spans="1:7" x14ac:dyDescent="0.35">
      <c r="A63" s="260" t="s">
        <v>239</v>
      </c>
      <c r="B63" s="261">
        <v>129</v>
      </c>
      <c r="C63" s="261">
        <v>258</v>
      </c>
      <c r="D63" s="250"/>
      <c r="E63" s="260" t="s">
        <v>240</v>
      </c>
      <c r="F63" s="261">
        <v>319</v>
      </c>
      <c r="G63" s="261">
        <v>638</v>
      </c>
    </row>
    <row r="64" spans="1:7" x14ac:dyDescent="0.35">
      <c r="A64" s="260" t="s">
        <v>241</v>
      </c>
      <c r="B64" s="261">
        <v>35</v>
      </c>
      <c r="C64" s="261">
        <v>70</v>
      </c>
      <c r="D64" s="250"/>
      <c r="E64" s="260" t="s">
        <v>242</v>
      </c>
      <c r="F64" s="261">
        <v>95</v>
      </c>
      <c r="G64" s="261">
        <v>190</v>
      </c>
    </row>
    <row r="65" spans="1:7" x14ac:dyDescent="0.35">
      <c r="A65" s="260" t="s">
        <v>243</v>
      </c>
      <c r="B65" s="261">
        <v>220</v>
      </c>
      <c r="C65" s="261">
        <v>440</v>
      </c>
      <c r="D65" s="250"/>
      <c r="E65" s="260" t="s">
        <v>244</v>
      </c>
      <c r="F65" s="261">
        <v>30</v>
      </c>
      <c r="G65" s="261">
        <v>60</v>
      </c>
    </row>
    <row r="66" spans="1:7" x14ac:dyDescent="0.35">
      <c r="A66" s="260" t="s">
        <v>245</v>
      </c>
      <c r="B66" s="261">
        <v>95</v>
      </c>
      <c r="C66" s="261">
        <v>190</v>
      </c>
      <c r="D66" s="250"/>
      <c r="E66" s="260" t="s">
        <v>246</v>
      </c>
      <c r="F66" s="261">
        <v>68</v>
      </c>
      <c r="G66" s="261">
        <v>136</v>
      </c>
    </row>
    <row r="67" spans="1:7" x14ac:dyDescent="0.35">
      <c r="A67" s="260" t="s">
        <v>247</v>
      </c>
      <c r="B67" s="261">
        <v>404</v>
      </c>
      <c r="C67" s="261">
        <v>818</v>
      </c>
      <c r="D67" s="250"/>
      <c r="E67" s="260" t="s">
        <v>248</v>
      </c>
      <c r="F67" s="261">
        <v>373</v>
      </c>
      <c r="G67" s="261">
        <v>746</v>
      </c>
    </row>
    <row r="68" spans="1:7" x14ac:dyDescent="0.35">
      <c r="A68" s="260" t="s">
        <v>249</v>
      </c>
      <c r="B68" s="261">
        <v>197</v>
      </c>
      <c r="C68" s="261">
        <v>394</v>
      </c>
      <c r="D68" s="250"/>
      <c r="E68" s="260" t="s">
        <v>250</v>
      </c>
      <c r="F68" s="261">
        <v>342</v>
      </c>
      <c r="G68" s="261">
        <v>684</v>
      </c>
    </row>
    <row r="69" spans="1:7" x14ac:dyDescent="0.35">
      <c r="A69" s="260" t="s">
        <v>251</v>
      </c>
      <c r="B69" s="261">
        <v>384</v>
      </c>
      <c r="C69" s="261">
        <v>768</v>
      </c>
      <c r="D69" s="250"/>
      <c r="E69" s="260" t="s">
        <v>252</v>
      </c>
      <c r="F69" s="261">
        <v>206</v>
      </c>
      <c r="G69" s="261">
        <v>412</v>
      </c>
    </row>
    <row r="70" spans="1:7" x14ac:dyDescent="0.35">
      <c r="A70" s="260" t="s">
        <v>253</v>
      </c>
      <c r="B70" s="261">
        <v>515</v>
      </c>
      <c r="C70" s="261">
        <v>1030</v>
      </c>
      <c r="D70" s="250"/>
      <c r="E70" s="260" t="s">
        <v>254</v>
      </c>
      <c r="F70" s="261">
        <v>129</v>
      </c>
      <c r="G70" s="261">
        <v>258</v>
      </c>
    </row>
    <row r="71" spans="1:7" x14ac:dyDescent="0.35">
      <c r="A71" s="711" t="s">
        <v>255</v>
      </c>
      <c r="B71" s="712"/>
      <c r="C71" s="712"/>
      <c r="D71" s="712"/>
      <c r="E71" s="712"/>
      <c r="F71" s="712"/>
      <c r="G71" s="713"/>
    </row>
    <row r="72" spans="1:7" x14ac:dyDescent="0.35">
      <c r="A72" s="260" t="s">
        <v>256</v>
      </c>
      <c r="B72" s="261">
        <v>150</v>
      </c>
      <c r="C72" s="261">
        <v>300</v>
      </c>
      <c r="D72" s="250"/>
      <c r="E72" s="260" t="s">
        <v>257</v>
      </c>
      <c r="F72" s="261">
        <v>100</v>
      </c>
      <c r="G72" s="261">
        <v>200</v>
      </c>
    </row>
    <row r="73" spans="1:7" x14ac:dyDescent="0.35">
      <c r="A73" s="260" t="s">
        <v>258</v>
      </c>
      <c r="B73" s="261">
        <v>256</v>
      </c>
      <c r="C73" s="261">
        <v>512</v>
      </c>
      <c r="D73" s="250"/>
      <c r="E73" s="260" t="s">
        <v>259</v>
      </c>
      <c r="F73" s="261">
        <v>165</v>
      </c>
      <c r="G73" s="261">
        <v>330</v>
      </c>
    </row>
    <row r="74" spans="1:7" x14ac:dyDescent="0.35">
      <c r="A74" s="260" t="s">
        <v>260</v>
      </c>
      <c r="B74" s="261">
        <v>85</v>
      </c>
      <c r="C74" s="261">
        <v>170</v>
      </c>
      <c r="D74" s="250"/>
      <c r="E74" s="260" t="s">
        <v>261</v>
      </c>
      <c r="F74" s="261">
        <v>70</v>
      </c>
      <c r="G74" s="261">
        <v>140</v>
      </c>
    </row>
    <row r="75" spans="1:7" x14ac:dyDescent="0.35">
      <c r="A75" s="260" t="s">
        <v>262</v>
      </c>
      <c r="B75" s="261">
        <v>100</v>
      </c>
      <c r="C75" s="261">
        <v>200</v>
      </c>
      <c r="D75" s="250"/>
      <c r="E75" s="260" t="s">
        <v>263</v>
      </c>
      <c r="F75" s="261">
        <v>425</v>
      </c>
      <c r="G75" s="261">
        <v>850</v>
      </c>
    </row>
    <row r="76" spans="1:7" x14ac:dyDescent="0.35">
      <c r="A76" s="250"/>
      <c r="B76" s="250"/>
      <c r="C76" s="250"/>
      <c r="D76" s="250"/>
      <c r="E76" s="250"/>
      <c r="F76" s="250"/>
      <c r="G76" s="250"/>
    </row>
    <row r="77" spans="1:7" x14ac:dyDescent="0.35">
      <c r="A77" s="250"/>
      <c r="B77" s="250"/>
      <c r="C77" s="250"/>
      <c r="D77" s="250"/>
      <c r="E77" s="250"/>
      <c r="F77" s="250"/>
      <c r="G77" s="250"/>
    </row>
  </sheetData>
  <mergeCells count="6">
    <mergeCell ref="A71:G71"/>
    <mergeCell ref="A3:G3"/>
    <mergeCell ref="A11:G11"/>
    <mergeCell ref="A15:G15"/>
    <mergeCell ref="A19:G19"/>
    <mergeCell ref="A22:G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0"/>
  <sheetViews>
    <sheetView workbookViewId="0">
      <selection activeCell="A4" sqref="A4"/>
    </sheetView>
  </sheetViews>
  <sheetFormatPr defaultColWidth="8.81640625" defaultRowHeight="14.5" x14ac:dyDescent="0.35"/>
  <cols>
    <col min="1" max="1" width="35.453125" style="134" customWidth="1"/>
    <col min="2" max="2" width="21.1796875" style="134" customWidth="1"/>
    <col min="3" max="3" width="16.453125" style="134" bestFit="1" customWidth="1"/>
    <col min="4" max="4" width="15" style="134" bestFit="1" customWidth="1"/>
    <col min="5" max="16384" width="8.81640625" style="134"/>
  </cols>
  <sheetData>
    <row r="1" spans="1:4" ht="21" thickTop="1" thickBot="1" x14ac:dyDescent="0.4">
      <c r="A1" s="262"/>
      <c r="B1" s="263"/>
      <c r="C1" s="263"/>
      <c r="D1" s="263"/>
    </row>
    <row r="2" spans="1:4" ht="15" thickTop="1" x14ac:dyDescent="0.35">
      <c r="A2" s="264" t="s">
        <v>264</v>
      </c>
      <c r="B2" s="264" t="s">
        <v>265</v>
      </c>
      <c r="C2" s="264" t="s">
        <v>266</v>
      </c>
      <c r="D2" s="265" t="s">
        <v>267</v>
      </c>
    </row>
    <row r="3" spans="1:4" s="6" customFormat="1" ht="15" thickBot="1" x14ac:dyDescent="0.4">
      <c r="A3" s="266" t="s">
        <v>268</v>
      </c>
      <c r="B3" s="267"/>
      <c r="C3" s="268"/>
      <c r="D3" s="268"/>
    </row>
    <row r="4" spans="1:4" ht="12" customHeight="1" thickTop="1" thickBot="1" x14ac:dyDescent="0.4">
      <c r="A4" s="269"/>
      <c r="B4" s="270"/>
      <c r="C4" s="270"/>
      <c r="D4" s="270"/>
    </row>
    <row r="5" spans="1:4" ht="15.5" thickTop="1" thickBot="1" x14ac:dyDescent="0.4">
      <c r="A5" s="271" t="s">
        <v>269</v>
      </c>
      <c r="B5" s="272" t="s">
        <v>270</v>
      </c>
      <c r="C5" s="272" t="s">
        <v>271</v>
      </c>
      <c r="D5" s="234" t="s">
        <v>272</v>
      </c>
    </row>
    <row r="6" spans="1:4" ht="15.5" thickTop="1" thickBot="1" x14ac:dyDescent="0.4">
      <c r="A6" s="273" t="s">
        <v>273</v>
      </c>
      <c r="B6" s="272" t="s">
        <v>274</v>
      </c>
      <c r="C6" s="272" t="s">
        <v>271</v>
      </c>
      <c r="D6" s="234" t="s">
        <v>275</v>
      </c>
    </row>
    <row r="7" spans="1:4" s="274" customFormat="1" ht="15.5" thickTop="1" thickBot="1" x14ac:dyDescent="0.4">
      <c r="A7" s="271" t="s">
        <v>276</v>
      </c>
      <c r="B7" s="272" t="s">
        <v>277</v>
      </c>
      <c r="C7" s="272" t="s">
        <v>278</v>
      </c>
      <c r="D7" s="272" t="s">
        <v>279</v>
      </c>
    </row>
    <row r="8" spans="1:4" ht="12" customHeight="1" thickTop="1" thickBot="1" x14ac:dyDescent="0.4">
      <c r="A8" s="275"/>
      <c r="B8" s="276"/>
      <c r="C8" s="270"/>
      <c r="D8" s="270"/>
    </row>
    <row r="9" spans="1:4" ht="15.5" thickTop="1" thickBot="1" x14ac:dyDescent="0.4">
      <c r="A9" s="277" t="s">
        <v>280</v>
      </c>
      <c r="B9" s="278" t="s">
        <v>270</v>
      </c>
      <c r="C9" s="278" t="s">
        <v>271</v>
      </c>
      <c r="D9" s="279" t="s">
        <v>281</v>
      </c>
    </row>
    <row r="10" spans="1:4" ht="12" customHeight="1" thickTop="1" thickBot="1" x14ac:dyDescent="0.4">
      <c r="A10" s="275"/>
      <c r="B10" s="276"/>
      <c r="C10" s="270"/>
      <c r="D10" s="270"/>
    </row>
    <row r="11" spans="1:4" s="6" customFormat="1" ht="23.25" customHeight="1" thickTop="1" thickBot="1" x14ac:dyDescent="0.4">
      <c r="A11" s="266" t="s">
        <v>282</v>
      </c>
      <c r="B11" s="278" t="s">
        <v>274</v>
      </c>
      <c r="C11" s="278" t="s">
        <v>271</v>
      </c>
      <c r="D11" s="278" t="s">
        <v>283</v>
      </c>
    </row>
    <row r="12" spans="1:4" ht="12" customHeight="1" thickTop="1" thickBot="1" x14ac:dyDescent="0.4">
      <c r="A12" s="275"/>
      <c r="B12" s="276"/>
      <c r="C12" s="270"/>
      <c r="D12" s="270"/>
    </row>
    <row r="13" spans="1:4" ht="15.5" thickTop="1" thickBot="1" x14ac:dyDescent="0.4">
      <c r="A13" s="277" t="s">
        <v>284</v>
      </c>
      <c r="B13" s="268"/>
      <c r="C13" s="280"/>
      <c r="D13" s="280"/>
    </row>
    <row r="14" spans="1:4" ht="12" customHeight="1" thickTop="1" thickBot="1" x14ac:dyDescent="0.4">
      <c r="A14" s="269"/>
      <c r="B14" s="276"/>
      <c r="C14" s="270"/>
      <c r="D14" s="270"/>
    </row>
    <row r="15" spans="1:4" s="128" customFormat="1" ht="38.25" customHeight="1" thickTop="1" thickBot="1" x14ac:dyDescent="0.4">
      <c r="A15" s="271" t="s">
        <v>285</v>
      </c>
      <c r="B15" s="272" t="s">
        <v>286</v>
      </c>
      <c r="C15" s="272" t="s">
        <v>278</v>
      </c>
      <c r="D15" s="281" t="s">
        <v>287</v>
      </c>
    </row>
    <row r="16" spans="1:4" s="6" customFormat="1" ht="24.75" customHeight="1" thickTop="1" thickBot="1" x14ac:dyDescent="0.4">
      <c r="A16" s="271" t="s">
        <v>288</v>
      </c>
      <c r="B16" s="272" t="s">
        <v>289</v>
      </c>
      <c r="C16" s="272" t="s">
        <v>278</v>
      </c>
      <c r="D16" s="272" t="s">
        <v>290</v>
      </c>
    </row>
    <row r="17" spans="1:4" ht="12" customHeight="1" thickTop="1" thickBot="1" x14ac:dyDescent="0.4">
      <c r="A17" s="275"/>
      <c r="B17" s="276"/>
      <c r="C17" s="270"/>
      <c r="D17" s="270"/>
    </row>
    <row r="18" spans="1:4" s="6" customFormat="1" ht="15.5" thickTop="1" thickBot="1" x14ac:dyDescent="0.4">
      <c r="A18" s="266" t="s">
        <v>291</v>
      </c>
      <c r="B18" s="278" t="s">
        <v>292</v>
      </c>
      <c r="C18" s="278" t="s">
        <v>278</v>
      </c>
      <c r="D18" s="278" t="s">
        <v>293</v>
      </c>
    </row>
    <row r="19" spans="1:4" ht="12" customHeight="1" thickTop="1" thickBot="1" x14ac:dyDescent="0.4">
      <c r="A19" s="275"/>
      <c r="B19" s="276"/>
      <c r="C19" s="270"/>
      <c r="D19" s="270"/>
    </row>
    <row r="20" spans="1:4" s="6" customFormat="1" ht="15.5" thickTop="1" thickBot="1" x14ac:dyDescent="0.4">
      <c r="A20" s="266" t="s">
        <v>294</v>
      </c>
      <c r="B20" s="278" t="s">
        <v>274</v>
      </c>
      <c r="C20" s="278" t="s">
        <v>271</v>
      </c>
      <c r="D20" s="278" t="s">
        <v>295</v>
      </c>
    </row>
    <row r="21" spans="1:4" ht="12" customHeight="1" thickTop="1" thickBot="1" x14ac:dyDescent="0.4">
      <c r="A21" s="275"/>
      <c r="B21" s="276"/>
      <c r="C21" s="270"/>
      <c r="D21" s="270"/>
    </row>
    <row r="22" spans="1:4" s="6" customFormat="1" ht="15.5" thickTop="1" thickBot="1" x14ac:dyDescent="0.4">
      <c r="A22" s="266" t="s">
        <v>296</v>
      </c>
      <c r="B22" s="278" t="s">
        <v>274</v>
      </c>
      <c r="C22" s="278" t="s">
        <v>271</v>
      </c>
      <c r="D22" s="278" t="s">
        <v>293</v>
      </c>
    </row>
    <row r="23" spans="1:4" ht="12" customHeight="1" thickTop="1" thickBot="1" x14ac:dyDescent="0.4">
      <c r="A23" s="269"/>
      <c r="B23" s="276"/>
      <c r="C23" s="270"/>
      <c r="D23" s="270"/>
    </row>
    <row r="24" spans="1:4" s="6" customFormat="1" ht="15.5" thickTop="1" thickBot="1" x14ac:dyDescent="0.4">
      <c r="A24" s="266" t="s">
        <v>297</v>
      </c>
      <c r="B24" s="278" t="s">
        <v>274</v>
      </c>
      <c r="C24" s="278" t="s">
        <v>271</v>
      </c>
      <c r="D24" s="278" t="s">
        <v>298</v>
      </c>
    </row>
    <row r="25" spans="1:4" ht="12" customHeight="1" thickTop="1" thickBot="1" x14ac:dyDescent="0.4">
      <c r="A25" s="275"/>
      <c r="B25" s="276"/>
      <c r="C25" s="270"/>
      <c r="D25" s="270"/>
    </row>
    <row r="26" spans="1:4" s="6" customFormat="1" ht="15.5" thickTop="1" thickBot="1" x14ac:dyDescent="0.4">
      <c r="A26" s="266" t="s">
        <v>299</v>
      </c>
      <c r="B26" s="278" t="s">
        <v>270</v>
      </c>
      <c r="C26" s="278" t="s">
        <v>271</v>
      </c>
      <c r="D26" s="278" t="s">
        <v>281</v>
      </c>
    </row>
    <row r="27" spans="1:4" ht="12" customHeight="1" thickTop="1" thickBot="1" x14ac:dyDescent="0.4">
      <c r="A27" s="275"/>
      <c r="B27" s="270"/>
      <c r="C27" s="270"/>
      <c r="D27" s="270"/>
    </row>
    <row r="28" spans="1:4" ht="15" thickTop="1" x14ac:dyDescent="0.35">
      <c r="A28" s="282" t="s">
        <v>300</v>
      </c>
      <c r="B28" s="283"/>
      <c r="C28" s="283"/>
      <c r="D28" s="283"/>
    </row>
    <row r="29" spans="1:4" x14ac:dyDescent="0.35">
      <c r="A29" s="282" t="s">
        <v>301</v>
      </c>
      <c r="B29" s="283"/>
      <c r="C29" s="283"/>
      <c r="D29" s="283"/>
    </row>
    <row r="30" spans="1:4" x14ac:dyDescent="0.35">
      <c r="A30" s="282" t="s">
        <v>302</v>
      </c>
      <c r="B30" s="283"/>
      <c r="C30" s="283"/>
      <c r="D30" s="283"/>
    </row>
  </sheetData>
  <pageMargins left="0.7" right="0.7" top="1.17"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1"/>
  <sheetViews>
    <sheetView workbookViewId="0">
      <selection activeCell="A8" sqref="A8"/>
    </sheetView>
  </sheetViews>
  <sheetFormatPr defaultColWidth="8.81640625" defaultRowHeight="14.5" x14ac:dyDescent="0.35"/>
  <cols>
    <col min="1" max="1" width="41" style="134" customWidth="1"/>
    <col min="2" max="2" width="17.453125" style="134" customWidth="1"/>
    <col min="3" max="3" width="15.1796875" style="134" customWidth="1"/>
    <col min="4" max="4" width="18.81640625" style="134" customWidth="1"/>
    <col min="5" max="5" width="16.453125" style="134" customWidth="1"/>
    <col min="6" max="16384" width="8.81640625" style="134"/>
  </cols>
  <sheetData>
    <row r="1" spans="1:4" ht="17.5" x14ac:dyDescent="0.35">
      <c r="A1" s="719" t="s">
        <v>303</v>
      </c>
      <c r="B1" s="719"/>
      <c r="C1" s="719"/>
      <c r="D1" s="719"/>
    </row>
    <row r="2" spans="1:4" ht="15" thickBot="1" x14ac:dyDescent="0.4"/>
    <row r="3" spans="1:4" ht="21" thickTop="1" thickBot="1" x14ac:dyDescent="0.4">
      <c r="A3" s="262"/>
      <c r="B3" s="263"/>
      <c r="C3" s="263"/>
      <c r="D3" s="263"/>
    </row>
    <row r="4" spans="1:4" ht="15" thickTop="1" x14ac:dyDescent="0.35">
      <c r="A4" s="720"/>
      <c r="B4" s="722" t="s">
        <v>304</v>
      </c>
      <c r="C4" s="724" t="s">
        <v>266</v>
      </c>
      <c r="D4" s="284" t="s">
        <v>305</v>
      </c>
    </row>
    <row r="5" spans="1:4" ht="15" thickBot="1" x14ac:dyDescent="0.4">
      <c r="A5" s="721"/>
      <c r="B5" s="723"/>
      <c r="C5" s="725"/>
      <c r="D5" s="285" t="s">
        <v>306</v>
      </c>
    </row>
    <row r="6" spans="1:4" ht="21" thickTop="1" thickBot="1" x14ac:dyDescent="0.4">
      <c r="A6" s="286"/>
      <c r="B6" s="287"/>
      <c r="C6" s="288"/>
      <c r="D6" s="288"/>
    </row>
    <row r="7" spans="1:4" ht="15.5" thickTop="1" thickBot="1" x14ac:dyDescent="0.4">
      <c r="A7" s="271" t="s">
        <v>307</v>
      </c>
      <c r="B7" s="289" t="s">
        <v>274</v>
      </c>
      <c r="C7" s="289" t="s">
        <v>271</v>
      </c>
      <c r="D7" s="289" t="s">
        <v>308</v>
      </c>
    </row>
    <row r="8" spans="1:4" ht="21" thickTop="1" thickBot="1" x14ac:dyDescent="0.4">
      <c r="A8" s="286"/>
      <c r="B8" s="290"/>
      <c r="C8" s="291"/>
      <c r="D8" s="291"/>
    </row>
    <row r="9" spans="1:4" ht="15.5" thickTop="1" thickBot="1" x14ac:dyDescent="0.4">
      <c r="A9" s="271" t="s">
        <v>309</v>
      </c>
      <c r="B9" s="289" t="s">
        <v>274</v>
      </c>
      <c r="C9" s="289" t="s">
        <v>271</v>
      </c>
      <c r="D9" s="289" t="s">
        <v>310</v>
      </c>
    </row>
    <row r="10" spans="1:4" ht="21" thickTop="1" thickBot="1" x14ac:dyDescent="0.4">
      <c r="A10" s="286"/>
      <c r="B10" s="290"/>
      <c r="C10" s="291"/>
      <c r="D10" s="291"/>
    </row>
    <row r="11" spans="1:4" ht="24" thickTop="1" thickBot="1" x14ac:dyDescent="0.4">
      <c r="A11" s="292" t="s">
        <v>311</v>
      </c>
      <c r="B11" s="290"/>
      <c r="C11" s="291"/>
      <c r="D11" s="291"/>
    </row>
    <row r="12" spans="1:4" ht="21" thickTop="1" thickBot="1" x14ac:dyDescent="0.4">
      <c r="A12" s="286"/>
      <c r="B12" s="290"/>
      <c r="C12" s="291"/>
      <c r="D12" s="291"/>
    </row>
    <row r="13" spans="1:4" ht="15.5" thickTop="1" thickBot="1" x14ac:dyDescent="0.4">
      <c r="A13" s="271" t="s">
        <v>312</v>
      </c>
      <c r="B13" s="289" t="s">
        <v>274</v>
      </c>
      <c r="C13" s="289" t="s">
        <v>278</v>
      </c>
      <c r="D13" s="289" t="s">
        <v>313</v>
      </c>
    </row>
    <row r="14" spans="1:4" ht="15.5" thickTop="1" thickBot="1" x14ac:dyDescent="0.4">
      <c r="A14" s="271" t="s">
        <v>314</v>
      </c>
      <c r="B14" s="289" t="s">
        <v>274</v>
      </c>
      <c r="C14" s="289" t="s">
        <v>271</v>
      </c>
      <c r="D14" s="289" t="s">
        <v>313</v>
      </c>
    </row>
    <row r="15" spans="1:4" ht="29" thickTop="1" thickBot="1" x14ac:dyDescent="0.4">
      <c r="A15" s="271" t="s">
        <v>315</v>
      </c>
      <c r="B15" s="289" t="s">
        <v>316</v>
      </c>
      <c r="C15" s="289" t="s">
        <v>278</v>
      </c>
      <c r="D15" s="289" t="s">
        <v>313</v>
      </c>
    </row>
    <row r="16" spans="1:4" ht="29" thickTop="1" thickBot="1" x14ac:dyDescent="0.4">
      <c r="A16" s="271" t="s">
        <v>317</v>
      </c>
      <c r="B16" s="289" t="s">
        <v>318</v>
      </c>
      <c r="C16" s="289" t="s">
        <v>278</v>
      </c>
      <c r="D16" s="289" t="s">
        <v>313</v>
      </c>
    </row>
    <row r="17" spans="1:5" ht="20.149999999999999" customHeight="1" thickTop="1" thickBot="1" x14ac:dyDescent="0.4">
      <c r="A17" s="271" t="s">
        <v>319</v>
      </c>
      <c r="B17" s="289" t="s">
        <v>274</v>
      </c>
      <c r="C17" s="289" t="s">
        <v>278</v>
      </c>
      <c r="D17" s="289" t="s">
        <v>313</v>
      </c>
    </row>
    <row r="18" spans="1:5" ht="20.149999999999999" customHeight="1" thickTop="1" thickBot="1" x14ac:dyDescent="0.4">
      <c r="A18" s="271" t="s">
        <v>320</v>
      </c>
      <c r="B18" s="289" t="s">
        <v>274</v>
      </c>
      <c r="C18" s="289" t="s">
        <v>271</v>
      </c>
      <c r="D18" s="289" t="s">
        <v>313</v>
      </c>
    </row>
    <row r="19" spans="1:5" ht="12" customHeight="1" thickTop="1" thickBot="1" x14ac:dyDescent="0.4">
      <c r="A19" s="286"/>
      <c r="B19" s="291"/>
      <c r="C19" s="291"/>
      <c r="D19" s="291"/>
    </row>
    <row r="20" spans="1:5" ht="20.149999999999999" customHeight="1" thickTop="1" thickBot="1" x14ac:dyDescent="0.4">
      <c r="A20" s="271" t="s">
        <v>321</v>
      </c>
      <c r="B20" s="291"/>
      <c r="C20" s="291"/>
      <c r="D20" s="291"/>
    </row>
    <row r="21" spans="1:5" ht="30" customHeight="1" thickTop="1" thickBot="1" x14ac:dyDescent="0.4">
      <c r="A21" s="271" t="s">
        <v>322</v>
      </c>
      <c r="B21" s="272" t="s">
        <v>323</v>
      </c>
      <c r="C21" s="289" t="s">
        <v>278</v>
      </c>
      <c r="D21" s="289" t="s">
        <v>324</v>
      </c>
    </row>
    <row r="22" spans="1:5" ht="20.149999999999999" customHeight="1" thickTop="1" thickBot="1" x14ac:dyDescent="0.4">
      <c r="A22" s="271" t="s">
        <v>325</v>
      </c>
      <c r="B22" s="289" t="s">
        <v>274</v>
      </c>
      <c r="C22" s="289" t="s">
        <v>278</v>
      </c>
      <c r="D22" s="289" t="s">
        <v>324</v>
      </c>
    </row>
    <row r="23" spans="1:5" ht="12" customHeight="1" thickTop="1" thickBot="1" x14ac:dyDescent="0.4">
      <c r="A23" s="286"/>
      <c r="B23" s="291"/>
      <c r="C23" s="291"/>
      <c r="D23" s="291"/>
    </row>
    <row r="24" spans="1:5" ht="30" customHeight="1" thickTop="1" thickBot="1" x14ac:dyDescent="0.4">
      <c r="A24" s="293" t="s">
        <v>326</v>
      </c>
      <c r="B24" s="289" t="s">
        <v>274</v>
      </c>
      <c r="C24" s="289" t="s">
        <v>271</v>
      </c>
      <c r="D24" s="289" t="s">
        <v>327</v>
      </c>
    </row>
    <row r="25" spans="1:5" ht="12" customHeight="1" thickTop="1" thickBot="1" x14ac:dyDescent="0.4">
      <c r="A25" s="286"/>
      <c r="B25" s="288"/>
      <c r="C25" s="288"/>
      <c r="D25" s="288"/>
    </row>
    <row r="26" spans="1:5" ht="15" thickTop="1" x14ac:dyDescent="0.35"/>
    <row r="27" spans="1:5" ht="15" customHeight="1" x14ac:dyDescent="0.35">
      <c r="A27" s="726" t="s">
        <v>328</v>
      </c>
      <c r="B27" s="726"/>
      <c r="C27" s="726"/>
      <c r="D27" s="726"/>
    </row>
    <row r="28" spans="1:5" s="128" customFormat="1" ht="33.75" customHeight="1" x14ac:dyDescent="0.35">
      <c r="A28" s="716" t="s">
        <v>329</v>
      </c>
      <c r="B28" s="716"/>
      <c r="C28" s="716"/>
      <c r="D28" s="716"/>
      <c r="E28" s="294"/>
    </row>
    <row r="29" spans="1:5" x14ac:dyDescent="0.35">
      <c r="A29" s="716" t="s">
        <v>330</v>
      </c>
      <c r="B29" s="716"/>
      <c r="C29" s="716"/>
      <c r="D29" s="716"/>
      <c r="E29" s="295"/>
    </row>
    <row r="30" spans="1:5" x14ac:dyDescent="0.35">
      <c r="A30" s="717" t="s">
        <v>331</v>
      </c>
      <c r="B30" s="717"/>
      <c r="C30" s="717"/>
      <c r="D30" s="717"/>
    </row>
    <row r="31" spans="1:5" x14ac:dyDescent="0.35">
      <c r="A31" s="718" t="s">
        <v>332</v>
      </c>
      <c r="B31" s="718"/>
      <c r="C31" s="718"/>
      <c r="D31" s="718"/>
      <c r="E31" s="295"/>
    </row>
  </sheetData>
  <mergeCells count="9">
    <mergeCell ref="A29:D29"/>
    <mergeCell ref="A30:D30"/>
    <mergeCell ref="A31:D31"/>
    <mergeCell ref="A1:D1"/>
    <mergeCell ref="A4:A5"/>
    <mergeCell ref="B4:B5"/>
    <mergeCell ref="C4:C5"/>
    <mergeCell ref="A27:D27"/>
    <mergeCell ref="A28:D28"/>
  </mergeCells>
  <pageMargins left="0.59" right="0.16"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Q27"/>
  <sheetViews>
    <sheetView workbookViewId="0">
      <selection activeCell="D6" sqref="D6"/>
    </sheetView>
  </sheetViews>
  <sheetFormatPr defaultRowHeight="14.5" x14ac:dyDescent="0.35"/>
  <sheetData>
    <row r="1" spans="2:17" ht="15" thickBot="1" x14ac:dyDescent="0.4"/>
    <row r="2" spans="2:17" ht="16" thickBot="1" x14ac:dyDescent="0.4">
      <c r="B2" s="736" t="s">
        <v>386</v>
      </c>
      <c r="C2" s="737"/>
      <c r="D2" s="737"/>
      <c r="E2" s="737"/>
      <c r="F2" s="738"/>
      <c r="G2" s="730" t="s">
        <v>387</v>
      </c>
      <c r="H2" s="731"/>
      <c r="I2" s="731"/>
      <c r="J2" s="731"/>
      <c r="K2" s="731"/>
      <c r="L2" s="732"/>
      <c r="M2" s="730" t="s">
        <v>388</v>
      </c>
      <c r="N2" s="731"/>
      <c r="O2" s="731"/>
      <c r="P2" s="731"/>
      <c r="Q2" s="732"/>
    </row>
    <row r="3" spans="2:17" ht="29.25" customHeight="1" thickBot="1" x14ac:dyDescent="0.4">
      <c r="B3" s="477">
        <v>151010</v>
      </c>
      <c r="C3" s="730" t="s">
        <v>389</v>
      </c>
      <c r="D3" s="731"/>
      <c r="E3" s="732"/>
      <c r="F3" s="733">
        <v>7.6499999999999999E-2</v>
      </c>
      <c r="G3" s="735"/>
      <c r="H3" s="745" t="s">
        <v>390</v>
      </c>
      <c r="I3" s="746"/>
      <c r="J3" s="747" t="s">
        <v>391</v>
      </c>
      <c r="K3" s="748"/>
      <c r="L3" s="747" t="s">
        <v>392</v>
      </c>
      <c r="M3" s="748"/>
      <c r="N3" s="747" t="s">
        <v>393</v>
      </c>
      <c r="O3" s="749"/>
      <c r="P3" s="748"/>
      <c r="Q3" s="478" t="s">
        <v>394</v>
      </c>
    </row>
    <row r="4" spans="2:17" ht="15" thickBot="1" x14ac:dyDescent="0.4">
      <c r="B4" s="477">
        <v>152020</v>
      </c>
      <c r="C4" s="730" t="s">
        <v>395</v>
      </c>
      <c r="D4" s="731"/>
      <c r="E4" s="732"/>
      <c r="F4" s="733">
        <v>0.1469</v>
      </c>
      <c r="G4" s="735"/>
      <c r="H4" s="730" t="s">
        <v>396</v>
      </c>
      <c r="I4" s="732"/>
      <c r="J4" s="730" t="s">
        <v>397</v>
      </c>
      <c r="K4" s="732"/>
      <c r="L4" s="730" t="s">
        <v>398</v>
      </c>
      <c r="M4" s="732"/>
      <c r="N4" s="730" t="s">
        <v>399</v>
      </c>
      <c r="O4" s="731"/>
      <c r="P4" s="732"/>
      <c r="Q4" s="479" t="s">
        <v>400</v>
      </c>
    </row>
    <row r="5" spans="2:17" ht="16" thickBot="1" x14ac:dyDescent="0.4">
      <c r="B5" s="730" t="s">
        <v>401</v>
      </c>
      <c r="C5" s="731"/>
      <c r="D5" s="732"/>
      <c r="E5" s="730" t="s">
        <v>401</v>
      </c>
      <c r="F5" s="731"/>
      <c r="G5" s="731"/>
      <c r="H5" s="732"/>
      <c r="I5" s="730" t="s">
        <v>401</v>
      </c>
      <c r="J5" s="732"/>
      <c r="K5" s="730" t="s">
        <v>401</v>
      </c>
      <c r="L5" s="731"/>
      <c r="M5" s="731"/>
      <c r="N5" s="732"/>
      <c r="O5" s="736" t="s">
        <v>383</v>
      </c>
      <c r="P5" s="737"/>
      <c r="Q5" s="738"/>
    </row>
    <row r="6" spans="2:17" ht="15" thickBot="1" x14ac:dyDescent="0.4">
      <c r="B6" s="730" t="s">
        <v>402</v>
      </c>
      <c r="C6" s="732"/>
      <c r="D6" s="482">
        <v>8.68</v>
      </c>
      <c r="E6" s="476"/>
      <c r="F6" s="483"/>
      <c r="G6" s="730">
        <v>8.33</v>
      </c>
      <c r="H6" s="731"/>
      <c r="I6" s="732"/>
      <c r="J6" s="730">
        <v>7.44</v>
      </c>
      <c r="K6" s="731"/>
      <c r="L6" s="732"/>
      <c r="M6" s="730">
        <v>4.93</v>
      </c>
      <c r="N6" s="731"/>
      <c r="O6" s="732"/>
      <c r="P6" s="730">
        <v>3.57</v>
      </c>
      <c r="Q6" s="732"/>
    </row>
    <row r="7" spans="2:17" ht="15" thickBot="1" x14ac:dyDescent="0.4">
      <c r="B7" s="730" t="s">
        <v>403</v>
      </c>
      <c r="C7" s="732"/>
      <c r="D7" s="482">
        <v>5.4</v>
      </c>
      <c r="E7" s="476"/>
      <c r="F7" s="483"/>
      <c r="G7" s="730">
        <v>5.3</v>
      </c>
      <c r="H7" s="731"/>
      <c r="I7" s="732"/>
      <c r="J7" s="730">
        <v>5</v>
      </c>
      <c r="K7" s="731"/>
      <c r="L7" s="732"/>
      <c r="M7" s="730">
        <v>4.9000000000000004</v>
      </c>
      <c r="N7" s="731"/>
      <c r="O7" s="732"/>
      <c r="P7" s="730">
        <v>4.5</v>
      </c>
      <c r="Q7" s="732"/>
    </row>
    <row r="8" spans="2:17" ht="15" thickBot="1" x14ac:dyDescent="0.4">
      <c r="B8" s="730" t="s">
        <v>404</v>
      </c>
      <c r="C8" s="732"/>
      <c r="D8" s="482">
        <v>0.44</v>
      </c>
      <c r="E8" s="476"/>
      <c r="F8" s="483"/>
      <c r="G8" s="730">
        <v>0.44</v>
      </c>
      <c r="H8" s="731"/>
      <c r="I8" s="732"/>
      <c r="J8" s="730">
        <v>0.52</v>
      </c>
      <c r="K8" s="731"/>
      <c r="L8" s="732"/>
      <c r="M8" s="730">
        <v>0.52</v>
      </c>
      <c r="N8" s="731"/>
      <c r="O8" s="732"/>
      <c r="P8" s="730">
        <v>0.52</v>
      </c>
      <c r="Q8" s="732"/>
    </row>
    <row r="9" spans="2:17" ht="15" thickBot="1" x14ac:dyDescent="0.4">
      <c r="B9" s="730" t="s">
        <v>405</v>
      </c>
      <c r="C9" s="732"/>
      <c r="D9" s="482">
        <v>0.16</v>
      </c>
      <c r="E9" s="476"/>
      <c r="F9" s="483"/>
      <c r="G9" s="730">
        <v>0.16</v>
      </c>
      <c r="H9" s="731"/>
      <c r="I9" s="732"/>
      <c r="J9" s="730">
        <v>0.16</v>
      </c>
      <c r="K9" s="731"/>
      <c r="L9" s="732"/>
      <c r="M9" s="730">
        <v>0.16</v>
      </c>
      <c r="N9" s="731"/>
      <c r="O9" s="732"/>
      <c r="P9" s="730">
        <v>0.16</v>
      </c>
      <c r="Q9" s="732"/>
    </row>
    <row r="10" spans="2:17" ht="24" customHeight="1" thickBot="1" x14ac:dyDescent="0.4">
      <c r="B10" s="482" t="s">
        <v>406</v>
      </c>
      <c r="C10" s="483"/>
      <c r="D10" s="482">
        <v>0.01</v>
      </c>
      <c r="E10" s="476"/>
      <c r="F10" s="483"/>
      <c r="G10" s="730" t="s">
        <v>407</v>
      </c>
      <c r="H10" s="731"/>
      <c r="I10" s="732"/>
      <c r="J10" s="730" t="s">
        <v>407</v>
      </c>
      <c r="K10" s="731"/>
      <c r="L10" s="732"/>
      <c r="M10" s="730" t="s">
        <v>407</v>
      </c>
      <c r="N10" s="731"/>
      <c r="O10" s="732"/>
      <c r="P10" s="730" t="s">
        <v>407</v>
      </c>
      <c r="Q10" s="732"/>
    </row>
    <row r="11" spans="2:17" ht="15" thickBot="1" x14ac:dyDescent="0.4">
      <c r="B11" s="730" t="s">
        <v>408</v>
      </c>
      <c r="C11" s="732"/>
      <c r="D11" s="482">
        <v>14.69</v>
      </c>
      <c r="E11" s="476"/>
      <c r="F11" s="483"/>
      <c r="G11" s="730">
        <v>14.23</v>
      </c>
      <c r="H11" s="731"/>
      <c r="I11" s="732"/>
      <c r="J11" s="730">
        <v>13.12</v>
      </c>
      <c r="K11" s="731"/>
      <c r="L11" s="732"/>
      <c r="M11" s="730">
        <v>10.51</v>
      </c>
      <c r="N11" s="731"/>
      <c r="O11" s="732"/>
      <c r="P11" s="730">
        <v>8.75</v>
      </c>
      <c r="Q11" s="732"/>
    </row>
    <row r="12" spans="2:17" ht="15" thickBot="1" x14ac:dyDescent="0.4">
      <c r="B12" s="482">
        <v>156030</v>
      </c>
      <c r="C12" s="476"/>
      <c r="D12" s="476"/>
      <c r="E12" s="476"/>
      <c r="F12" s="483"/>
      <c r="G12" s="730" t="s">
        <v>409</v>
      </c>
      <c r="H12" s="731"/>
      <c r="I12" s="731"/>
      <c r="J12" s="731"/>
      <c r="K12" s="731"/>
      <c r="L12" s="732"/>
      <c r="M12" s="742">
        <v>5285</v>
      </c>
      <c r="N12" s="743"/>
      <c r="O12" s="743"/>
      <c r="P12" s="743"/>
      <c r="Q12" s="744"/>
    </row>
    <row r="13" spans="2:17" ht="15" thickBot="1" x14ac:dyDescent="0.4">
      <c r="B13" s="730" t="s">
        <v>396</v>
      </c>
      <c r="C13" s="731"/>
      <c r="D13" s="732"/>
      <c r="E13" s="730" t="s">
        <v>397</v>
      </c>
      <c r="F13" s="731"/>
      <c r="G13" s="731"/>
      <c r="H13" s="732"/>
      <c r="I13" s="730" t="s">
        <v>398</v>
      </c>
      <c r="J13" s="732"/>
      <c r="K13" s="730" t="s">
        <v>399</v>
      </c>
      <c r="L13" s="731"/>
      <c r="M13" s="731"/>
      <c r="N13" s="732"/>
      <c r="O13" s="730" t="s">
        <v>400</v>
      </c>
      <c r="P13" s="731"/>
      <c r="Q13" s="732"/>
    </row>
    <row r="14" spans="2:17" ht="15" thickBot="1" x14ac:dyDescent="0.4">
      <c r="B14" s="730" t="s">
        <v>410</v>
      </c>
      <c r="C14" s="732"/>
      <c r="D14" s="739">
        <v>5285</v>
      </c>
      <c r="E14" s="740"/>
      <c r="F14" s="741"/>
      <c r="G14" s="739">
        <v>5192</v>
      </c>
      <c r="H14" s="740"/>
      <c r="I14" s="741"/>
      <c r="J14" s="739">
        <v>4931</v>
      </c>
      <c r="K14" s="740"/>
      <c r="L14" s="741"/>
      <c r="M14" s="739">
        <v>4929</v>
      </c>
      <c r="N14" s="740"/>
      <c r="O14" s="741"/>
      <c r="P14" s="739">
        <v>4527</v>
      </c>
      <c r="Q14" s="741"/>
    </row>
    <row r="15" spans="2:17" ht="15" thickBot="1" x14ac:dyDescent="0.4">
      <c r="B15" s="730" t="s">
        <v>411</v>
      </c>
      <c r="C15" s="732"/>
      <c r="D15" s="730">
        <v>440.42</v>
      </c>
      <c r="E15" s="731"/>
      <c r="F15" s="732"/>
      <c r="G15" s="730">
        <v>432.67</v>
      </c>
      <c r="H15" s="731"/>
      <c r="I15" s="732"/>
      <c r="J15" s="730">
        <v>410.92</v>
      </c>
      <c r="K15" s="731"/>
      <c r="L15" s="732"/>
      <c r="M15" s="730">
        <v>410.8</v>
      </c>
      <c r="N15" s="731"/>
      <c r="O15" s="732"/>
      <c r="P15" s="730">
        <v>377.22</v>
      </c>
      <c r="Q15" s="732"/>
    </row>
    <row r="16" spans="2:17" ht="15" thickBot="1" x14ac:dyDescent="0.4">
      <c r="B16" s="477">
        <v>154070</v>
      </c>
      <c r="C16" s="730" t="s">
        <v>412</v>
      </c>
      <c r="D16" s="731"/>
      <c r="E16" s="732"/>
      <c r="F16" s="733">
        <v>0.1268</v>
      </c>
      <c r="G16" s="735"/>
      <c r="H16" s="730" t="s">
        <v>396</v>
      </c>
      <c r="I16" s="732"/>
      <c r="J16" s="730" t="s">
        <v>397</v>
      </c>
      <c r="K16" s="732"/>
      <c r="L16" s="730" t="s">
        <v>398</v>
      </c>
      <c r="M16" s="732"/>
      <c r="N16" s="730" t="s">
        <v>399</v>
      </c>
      <c r="O16" s="731"/>
      <c r="P16" s="732"/>
      <c r="Q16" s="479" t="s">
        <v>400</v>
      </c>
    </row>
    <row r="17" spans="2:17" ht="15" thickBot="1" x14ac:dyDescent="0.4">
      <c r="B17" s="730" t="s">
        <v>401</v>
      </c>
      <c r="C17" s="731"/>
      <c r="D17" s="732"/>
      <c r="E17" s="730" t="s">
        <v>401</v>
      </c>
      <c r="F17" s="731"/>
      <c r="G17" s="731"/>
      <c r="H17" s="732"/>
      <c r="I17" s="730" t="s">
        <v>401</v>
      </c>
      <c r="J17" s="732"/>
      <c r="K17" s="730" t="s">
        <v>401</v>
      </c>
      <c r="L17" s="731"/>
      <c r="M17" s="731"/>
      <c r="N17" s="732"/>
      <c r="O17" s="730" t="s">
        <v>401</v>
      </c>
      <c r="P17" s="731"/>
      <c r="Q17" s="732"/>
    </row>
    <row r="18" spans="2:17" ht="15" thickBot="1" x14ac:dyDescent="0.4">
      <c r="B18" s="730" t="s">
        <v>402</v>
      </c>
      <c r="C18" s="732"/>
      <c r="D18" s="730">
        <v>6.84</v>
      </c>
      <c r="E18" s="731"/>
      <c r="F18" s="732"/>
      <c r="G18" s="730">
        <v>6.84</v>
      </c>
      <c r="H18" s="731"/>
      <c r="I18" s="732"/>
      <c r="J18" s="730">
        <v>6.84</v>
      </c>
      <c r="K18" s="731"/>
      <c r="L18" s="732"/>
      <c r="M18" s="730">
        <v>6.84</v>
      </c>
      <c r="N18" s="731"/>
      <c r="O18" s="732"/>
      <c r="P18" s="730">
        <v>6.84</v>
      </c>
      <c r="Q18" s="732"/>
    </row>
    <row r="19" spans="2:17" ht="15" thickBot="1" x14ac:dyDescent="0.4">
      <c r="B19" s="730" t="s">
        <v>403</v>
      </c>
      <c r="C19" s="732"/>
      <c r="D19" s="730">
        <v>5.4</v>
      </c>
      <c r="E19" s="731"/>
      <c r="F19" s="732"/>
      <c r="G19" s="730">
        <v>5.3</v>
      </c>
      <c r="H19" s="731"/>
      <c r="I19" s="732"/>
      <c r="J19" s="730">
        <v>5</v>
      </c>
      <c r="K19" s="731"/>
      <c r="L19" s="732"/>
      <c r="M19" s="730">
        <v>4.9000000000000004</v>
      </c>
      <c r="N19" s="731"/>
      <c r="O19" s="732"/>
      <c r="P19" s="730">
        <v>4.5</v>
      </c>
      <c r="Q19" s="732"/>
    </row>
    <row r="20" spans="2:17" ht="15" thickBot="1" x14ac:dyDescent="0.4">
      <c r="B20" s="730" t="s">
        <v>404</v>
      </c>
      <c r="C20" s="732"/>
      <c r="D20" s="730">
        <v>0.44</v>
      </c>
      <c r="E20" s="731"/>
      <c r="F20" s="732"/>
      <c r="G20" s="730">
        <v>0.44</v>
      </c>
      <c r="H20" s="731"/>
      <c r="I20" s="732"/>
      <c r="J20" s="730">
        <v>0.52</v>
      </c>
      <c r="K20" s="731"/>
      <c r="L20" s="732"/>
      <c r="M20" s="730">
        <v>0.52</v>
      </c>
      <c r="N20" s="731"/>
      <c r="O20" s="732"/>
      <c r="P20" s="730">
        <v>0.52</v>
      </c>
      <c r="Q20" s="732"/>
    </row>
    <row r="21" spans="2:17" ht="16" thickBot="1" x14ac:dyDescent="0.4">
      <c r="B21" s="730" t="s">
        <v>405</v>
      </c>
      <c r="C21" s="732"/>
      <c r="D21" s="736" t="s">
        <v>370</v>
      </c>
      <c r="E21" s="737"/>
      <c r="F21" s="738"/>
      <c r="G21" s="736" t="s">
        <v>370</v>
      </c>
      <c r="H21" s="737"/>
      <c r="I21" s="738"/>
      <c r="J21" s="736" t="s">
        <v>370</v>
      </c>
      <c r="K21" s="737"/>
      <c r="L21" s="738"/>
      <c r="M21" s="736" t="s">
        <v>370</v>
      </c>
      <c r="N21" s="737"/>
      <c r="O21" s="738"/>
      <c r="P21" s="736" t="s">
        <v>370</v>
      </c>
      <c r="Q21" s="738"/>
    </row>
    <row r="22" spans="2:17" ht="15" thickBot="1" x14ac:dyDescent="0.4">
      <c r="B22" s="730" t="s">
        <v>408</v>
      </c>
      <c r="C22" s="732"/>
      <c r="D22" s="730">
        <v>12.68</v>
      </c>
      <c r="E22" s="731"/>
      <c r="F22" s="732"/>
      <c r="G22" s="730">
        <v>12.58</v>
      </c>
      <c r="H22" s="731"/>
      <c r="I22" s="732"/>
      <c r="J22" s="730">
        <v>12.36</v>
      </c>
      <c r="K22" s="731"/>
      <c r="L22" s="732"/>
      <c r="M22" s="730">
        <v>12.26</v>
      </c>
      <c r="N22" s="731"/>
      <c r="O22" s="732"/>
      <c r="P22" s="730">
        <v>11.86</v>
      </c>
      <c r="Q22" s="732"/>
    </row>
    <row r="23" spans="2:17" ht="36" customHeight="1" thickBot="1" x14ac:dyDescent="0.4">
      <c r="B23" s="730">
        <v>153080</v>
      </c>
      <c r="C23" s="731"/>
      <c r="D23" s="731"/>
      <c r="E23" s="732"/>
      <c r="F23" s="730" t="s">
        <v>413</v>
      </c>
      <c r="G23" s="731"/>
      <c r="H23" s="731"/>
      <c r="I23" s="732"/>
      <c r="J23" s="733">
        <v>0.19689999999999999</v>
      </c>
      <c r="K23" s="734"/>
      <c r="L23" s="734"/>
      <c r="M23" s="735"/>
      <c r="N23" s="730" t="s">
        <v>414</v>
      </c>
      <c r="O23" s="731"/>
      <c r="P23" s="731"/>
      <c r="Q23" s="732"/>
    </row>
    <row r="24" spans="2:17" ht="15" thickBot="1" x14ac:dyDescent="0.4">
      <c r="B24" s="730" t="s">
        <v>415</v>
      </c>
      <c r="C24" s="731"/>
      <c r="D24" s="731"/>
      <c r="E24" s="731"/>
      <c r="F24" s="731"/>
      <c r="G24" s="731"/>
      <c r="H24" s="731"/>
      <c r="I24" s="731"/>
      <c r="J24" s="731"/>
      <c r="K24" s="731"/>
      <c r="L24" s="731"/>
      <c r="M24" s="731"/>
      <c r="N24" s="731"/>
      <c r="O24" s="731"/>
      <c r="P24" s="731"/>
      <c r="Q24" s="732"/>
    </row>
    <row r="25" spans="2:17" ht="15" thickBot="1" x14ac:dyDescent="0.4">
      <c r="B25" s="730" t="s">
        <v>416</v>
      </c>
      <c r="C25" s="731"/>
      <c r="D25" s="731"/>
      <c r="E25" s="731"/>
      <c r="F25" s="731"/>
      <c r="G25" s="731"/>
      <c r="H25" s="731"/>
      <c r="I25" s="731"/>
      <c r="J25" s="731"/>
      <c r="K25" s="731"/>
      <c r="L25" s="731"/>
      <c r="M25" s="731"/>
      <c r="N25" s="731"/>
      <c r="O25" s="731"/>
      <c r="P25" s="731"/>
      <c r="Q25" s="732"/>
    </row>
    <row r="26" spans="2:17" ht="15" thickBot="1" x14ac:dyDescent="0.4">
      <c r="B26" s="727" t="s">
        <v>417</v>
      </c>
      <c r="C26" s="728"/>
      <c r="D26" s="728"/>
      <c r="E26" s="728"/>
      <c r="F26" s="728"/>
      <c r="G26" s="728"/>
      <c r="H26" s="728"/>
      <c r="I26" s="729"/>
      <c r="J26" s="727" t="s">
        <v>418</v>
      </c>
      <c r="K26" s="728"/>
      <c r="L26" s="728"/>
      <c r="M26" s="728"/>
      <c r="N26" s="728"/>
      <c r="O26" s="728"/>
      <c r="P26" s="728"/>
      <c r="Q26" s="729"/>
    </row>
    <row r="27" spans="2:17" x14ac:dyDescent="0.35">
      <c r="B27" s="481"/>
      <c r="C27" s="481"/>
      <c r="D27" s="481"/>
      <c r="E27" s="481"/>
      <c r="F27" s="481"/>
      <c r="G27" s="481"/>
      <c r="H27" s="481"/>
      <c r="I27" s="481"/>
      <c r="J27" s="481"/>
      <c r="K27" s="481"/>
      <c r="L27" s="481"/>
      <c r="M27" s="481"/>
      <c r="N27" s="481"/>
      <c r="O27" s="481"/>
      <c r="P27" s="481"/>
      <c r="Q27" s="481"/>
    </row>
  </sheetData>
  <mergeCells count="117">
    <mergeCell ref="C4:E4"/>
    <mergeCell ref="F4:G4"/>
    <mergeCell ref="H4:I4"/>
    <mergeCell ref="J4:K4"/>
    <mergeCell ref="L4:M4"/>
    <mergeCell ref="N4:P4"/>
    <mergeCell ref="B2:F2"/>
    <mergeCell ref="G2:L2"/>
    <mergeCell ref="M2:Q2"/>
    <mergeCell ref="C3:E3"/>
    <mergeCell ref="F3:G3"/>
    <mergeCell ref="H3:I3"/>
    <mergeCell ref="J3:K3"/>
    <mergeCell ref="L3:M3"/>
    <mergeCell ref="N3:P3"/>
    <mergeCell ref="P6:Q6"/>
    <mergeCell ref="B7:C7"/>
    <mergeCell ref="G7:I7"/>
    <mergeCell ref="J7:L7"/>
    <mergeCell ref="M7:O7"/>
    <mergeCell ref="P7:Q7"/>
    <mergeCell ref="B5:D5"/>
    <mergeCell ref="E5:H5"/>
    <mergeCell ref="I5:J5"/>
    <mergeCell ref="K5:N5"/>
    <mergeCell ref="O5:Q5"/>
    <mergeCell ref="B6:C6"/>
    <mergeCell ref="G6:I6"/>
    <mergeCell ref="J6:L6"/>
    <mergeCell ref="M6:O6"/>
    <mergeCell ref="B9:C9"/>
    <mergeCell ref="G9:I9"/>
    <mergeCell ref="J9:L9"/>
    <mergeCell ref="M9:O9"/>
    <mergeCell ref="P9:Q9"/>
    <mergeCell ref="B8:C8"/>
    <mergeCell ref="G8:I8"/>
    <mergeCell ref="J8:L8"/>
    <mergeCell ref="M8:O8"/>
    <mergeCell ref="P8:Q8"/>
    <mergeCell ref="B11:C11"/>
    <mergeCell ref="G11:I11"/>
    <mergeCell ref="J11:L11"/>
    <mergeCell ref="M11:O11"/>
    <mergeCell ref="P11:Q11"/>
    <mergeCell ref="G10:I10"/>
    <mergeCell ref="J10:L10"/>
    <mergeCell ref="M10:O10"/>
    <mergeCell ref="P10:Q10"/>
    <mergeCell ref="B14:C14"/>
    <mergeCell ref="D14:F14"/>
    <mergeCell ref="G14:I14"/>
    <mergeCell ref="J14:L14"/>
    <mergeCell ref="M14:O14"/>
    <mergeCell ref="P14:Q14"/>
    <mergeCell ref="G12:L12"/>
    <mergeCell ref="M12:Q12"/>
    <mergeCell ref="B13:D13"/>
    <mergeCell ref="E13:H13"/>
    <mergeCell ref="I13:J13"/>
    <mergeCell ref="K13:N13"/>
    <mergeCell ref="O13:Q13"/>
    <mergeCell ref="C16:E16"/>
    <mergeCell ref="F16:G16"/>
    <mergeCell ref="H16:I16"/>
    <mergeCell ref="J16:K16"/>
    <mergeCell ref="L16:M16"/>
    <mergeCell ref="N16:P16"/>
    <mergeCell ref="B15:C15"/>
    <mergeCell ref="D15:F15"/>
    <mergeCell ref="G15:I15"/>
    <mergeCell ref="J15:L15"/>
    <mergeCell ref="M15:O15"/>
    <mergeCell ref="P15:Q15"/>
    <mergeCell ref="P18:Q18"/>
    <mergeCell ref="B19:C19"/>
    <mergeCell ref="D19:F19"/>
    <mergeCell ref="G19:I19"/>
    <mergeCell ref="J19:L19"/>
    <mergeCell ref="M19:O19"/>
    <mergeCell ref="P19:Q19"/>
    <mergeCell ref="B17:D17"/>
    <mergeCell ref="E17:H17"/>
    <mergeCell ref="I17:J17"/>
    <mergeCell ref="K17:N17"/>
    <mergeCell ref="O17:Q17"/>
    <mergeCell ref="B18:C18"/>
    <mergeCell ref="D18:F18"/>
    <mergeCell ref="G18:I18"/>
    <mergeCell ref="J18:L18"/>
    <mergeCell ref="M18:O18"/>
    <mergeCell ref="B21:C21"/>
    <mergeCell ref="D21:F21"/>
    <mergeCell ref="G21:I21"/>
    <mergeCell ref="J21:L21"/>
    <mergeCell ref="M21:O21"/>
    <mergeCell ref="P21:Q21"/>
    <mergeCell ref="B20:C20"/>
    <mergeCell ref="D20:F20"/>
    <mergeCell ref="G20:I20"/>
    <mergeCell ref="J20:L20"/>
    <mergeCell ref="M20:O20"/>
    <mergeCell ref="P20:Q20"/>
    <mergeCell ref="B26:I26"/>
    <mergeCell ref="J26:Q26"/>
    <mergeCell ref="B23:E23"/>
    <mergeCell ref="F23:I23"/>
    <mergeCell ref="J23:M23"/>
    <mergeCell ref="N23:Q23"/>
    <mergeCell ref="B24:Q24"/>
    <mergeCell ref="B25:Q25"/>
    <mergeCell ref="B22:C22"/>
    <mergeCell ref="D22:F22"/>
    <mergeCell ref="G22:I22"/>
    <mergeCell ref="J22:L22"/>
    <mergeCell ref="M22:O22"/>
    <mergeCell ref="P22:Q2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29"/>
  <sheetViews>
    <sheetView workbookViewId="0">
      <selection activeCell="O20" sqref="O20"/>
    </sheetView>
  </sheetViews>
  <sheetFormatPr defaultColWidth="9.1796875" defaultRowHeight="14.5" x14ac:dyDescent="0.35"/>
  <cols>
    <col min="1" max="1" width="1.81640625" style="134" customWidth="1"/>
    <col min="2" max="2" width="8.54296875" style="134" customWidth="1"/>
    <col min="3" max="3" width="20.453125" style="134" customWidth="1"/>
    <col min="4" max="4" width="7.54296875" style="134" customWidth="1"/>
    <col min="5" max="5" width="18.1796875" style="134" customWidth="1"/>
    <col min="6" max="6" width="13.453125" style="134" customWidth="1"/>
    <col min="7" max="7" width="10.453125" style="453" bestFit="1" customWidth="1"/>
    <col min="8" max="8" width="8.1796875" style="134" customWidth="1"/>
    <col min="9" max="10" width="7.81640625" style="134" customWidth="1"/>
    <col min="11" max="11" width="8.81640625" style="134" bestFit="1" customWidth="1"/>
    <col min="12" max="16384" width="9.1796875" style="134"/>
  </cols>
  <sheetData>
    <row r="1" spans="2:11" ht="15" thickBot="1" x14ac:dyDescent="0.4">
      <c r="B1" s="411"/>
      <c r="C1" s="411"/>
      <c r="D1" s="411"/>
      <c r="E1" s="411"/>
      <c r="F1" s="411"/>
      <c r="G1" s="417"/>
      <c r="H1" s="411"/>
      <c r="I1" s="411"/>
      <c r="J1" s="411"/>
      <c r="K1" s="411"/>
    </row>
    <row r="2" spans="2:11" ht="23.5" thickBot="1" x14ac:dyDescent="0.4">
      <c r="B2" s="670" t="s">
        <v>346</v>
      </c>
      <c r="C2" s="671"/>
      <c r="D2" s="419" t="s">
        <v>347</v>
      </c>
      <c r="E2" s="670" t="s">
        <v>348</v>
      </c>
      <c r="F2" s="672"/>
      <c r="G2" s="672"/>
      <c r="H2" s="672"/>
      <c r="I2" s="672"/>
      <c r="J2" s="672"/>
      <c r="K2" s="671"/>
    </row>
    <row r="3" spans="2:11" ht="22" thickBot="1" x14ac:dyDescent="0.4">
      <c r="B3" s="469">
        <v>151010</v>
      </c>
      <c r="C3" s="474" t="s">
        <v>86</v>
      </c>
      <c r="D3" s="424">
        <v>9.6500000000000002E-2</v>
      </c>
      <c r="E3" s="678" t="s">
        <v>419</v>
      </c>
      <c r="F3" s="679"/>
      <c r="G3" s="679"/>
      <c r="H3" s="420" t="s">
        <v>350</v>
      </c>
      <c r="I3" s="420" t="s">
        <v>351</v>
      </c>
      <c r="J3" s="420" t="s">
        <v>352</v>
      </c>
      <c r="K3" s="425" t="s">
        <v>353</v>
      </c>
    </row>
    <row r="4" spans="2:11" ht="15" customHeight="1" x14ac:dyDescent="0.35">
      <c r="B4" s="673">
        <v>152020</v>
      </c>
      <c r="C4" s="661" t="s">
        <v>354</v>
      </c>
      <c r="D4" s="750">
        <f>F11</f>
        <v>14.69</v>
      </c>
      <c r="E4" s="446"/>
      <c r="F4" s="431" t="s">
        <v>382</v>
      </c>
      <c r="G4" s="431" t="s">
        <v>355</v>
      </c>
      <c r="H4" s="431" t="s">
        <v>356</v>
      </c>
      <c r="I4" s="431" t="s">
        <v>357</v>
      </c>
      <c r="J4" s="431" t="s">
        <v>358</v>
      </c>
      <c r="K4" s="432" t="s">
        <v>359</v>
      </c>
    </row>
    <row r="5" spans="2:11" ht="12.65" customHeight="1" thickBot="1" x14ac:dyDescent="0.4">
      <c r="B5" s="674"/>
      <c r="C5" s="652"/>
      <c r="D5" s="751"/>
      <c r="E5" s="426"/>
      <c r="F5" s="433" t="s">
        <v>360</v>
      </c>
      <c r="G5" s="433" t="s">
        <v>360</v>
      </c>
      <c r="H5" s="433" t="s">
        <v>360</v>
      </c>
      <c r="I5" s="433" t="s">
        <v>360</v>
      </c>
      <c r="J5" s="433" t="s">
        <v>360</v>
      </c>
      <c r="K5" s="434" t="s">
        <v>360</v>
      </c>
    </row>
    <row r="6" spans="2:11" x14ac:dyDescent="0.35">
      <c r="B6" s="674"/>
      <c r="C6" s="652"/>
      <c r="D6" s="751"/>
      <c r="E6" s="426" t="s">
        <v>361</v>
      </c>
      <c r="F6" s="437">
        <v>8.68</v>
      </c>
      <c r="G6" s="437">
        <v>8.33</v>
      </c>
      <c r="H6" s="437">
        <v>7.4399999999999995</v>
      </c>
      <c r="I6" s="437">
        <v>4.93</v>
      </c>
      <c r="J6" s="437">
        <v>3.57</v>
      </c>
      <c r="K6" s="441">
        <v>3.36</v>
      </c>
    </row>
    <row r="7" spans="2:11" x14ac:dyDescent="0.35">
      <c r="B7" s="674"/>
      <c r="C7" s="652"/>
      <c r="D7" s="751"/>
      <c r="E7" s="426" t="s">
        <v>88</v>
      </c>
      <c r="F7" s="438">
        <v>5.4</v>
      </c>
      <c r="G7" s="438">
        <v>5.3</v>
      </c>
      <c r="H7" s="438">
        <v>5</v>
      </c>
      <c r="I7" s="437">
        <v>4.9000000000000004</v>
      </c>
      <c r="J7" s="437">
        <v>4.5</v>
      </c>
      <c r="K7" s="441">
        <v>4.0999999999999996</v>
      </c>
    </row>
    <row r="8" spans="2:11" x14ac:dyDescent="0.35">
      <c r="B8" s="674"/>
      <c r="C8" s="652"/>
      <c r="D8" s="751"/>
      <c r="E8" s="426" t="s">
        <v>362</v>
      </c>
      <c r="F8" s="437">
        <v>0.44</v>
      </c>
      <c r="G8" s="437">
        <v>0.44</v>
      </c>
      <c r="H8" s="437">
        <v>0.52</v>
      </c>
      <c r="I8" s="437">
        <v>0.52</v>
      </c>
      <c r="J8" s="437">
        <v>0.52</v>
      </c>
      <c r="K8" s="441">
        <v>0.52</v>
      </c>
    </row>
    <row r="9" spans="2:11" x14ac:dyDescent="0.35">
      <c r="B9" s="674"/>
      <c r="C9" s="652"/>
      <c r="D9" s="751"/>
      <c r="E9" s="426" t="s">
        <v>363</v>
      </c>
      <c r="F9" s="497">
        <v>0.16</v>
      </c>
      <c r="G9" s="497">
        <v>0.16</v>
      </c>
      <c r="H9" s="497">
        <v>0.16</v>
      </c>
      <c r="I9" s="497">
        <v>0.16</v>
      </c>
      <c r="J9" s="497">
        <v>0.16</v>
      </c>
      <c r="K9" s="498">
        <v>0.16</v>
      </c>
    </row>
    <row r="10" spans="2:11" ht="23.5" thickBot="1" x14ac:dyDescent="0.4">
      <c r="B10" s="674"/>
      <c r="C10" s="652"/>
      <c r="D10" s="751"/>
      <c r="E10" s="480" t="s">
        <v>406</v>
      </c>
      <c r="F10" s="493">
        <v>0.01</v>
      </c>
      <c r="G10" s="433" t="s">
        <v>370</v>
      </c>
      <c r="H10" s="433" t="s">
        <v>370</v>
      </c>
      <c r="I10" s="433" t="s">
        <v>370</v>
      </c>
      <c r="J10" s="433" t="s">
        <v>370</v>
      </c>
      <c r="K10" s="434" t="s">
        <v>370</v>
      </c>
    </row>
    <row r="11" spans="2:11" ht="15" thickBot="1" x14ac:dyDescent="0.4">
      <c r="B11" s="675"/>
      <c r="C11" s="653"/>
      <c r="D11" s="752"/>
      <c r="E11" s="427" t="s">
        <v>364</v>
      </c>
      <c r="F11" s="451">
        <f t="shared" ref="F11:K11" si="0">SUM(F6:F10)</f>
        <v>14.69</v>
      </c>
      <c r="G11" s="494">
        <f t="shared" si="0"/>
        <v>14.229999999999999</v>
      </c>
      <c r="H11" s="444">
        <f t="shared" si="0"/>
        <v>13.12</v>
      </c>
      <c r="I11" s="444">
        <f t="shared" si="0"/>
        <v>10.51</v>
      </c>
      <c r="J11" s="444">
        <f t="shared" si="0"/>
        <v>8.75</v>
      </c>
      <c r="K11" s="449">
        <f t="shared" si="0"/>
        <v>8.1399999999999988</v>
      </c>
    </row>
    <row r="12" spans="2:11" ht="4.5" customHeight="1" x14ac:dyDescent="0.35">
      <c r="B12" s="661">
        <v>156030</v>
      </c>
      <c r="C12" s="661" t="s">
        <v>365</v>
      </c>
      <c r="D12" s="663">
        <v>5285</v>
      </c>
      <c r="E12" s="426"/>
      <c r="F12" s="414"/>
      <c r="G12" s="414"/>
      <c r="H12" s="412"/>
      <c r="I12" s="412"/>
      <c r="J12" s="435"/>
      <c r="K12" s="413"/>
    </row>
    <row r="13" spans="2:11" ht="15" thickBot="1" x14ac:dyDescent="0.4">
      <c r="B13" s="652"/>
      <c r="C13" s="652"/>
      <c r="D13" s="664"/>
      <c r="E13" s="436"/>
      <c r="F13" s="430" t="s">
        <v>356</v>
      </c>
      <c r="G13" s="430" t="s">
        <v>356</v>
      </c>
      <c r="H13" s="430" t="s">
        <v>357</v>
      </c>
      <c r="I13" s="433" t="s">
        <v>358</v>
      </c>
      <c r="J13" s="433" t="s">
        <v>359</v>
      </c>
      <c r="K13" s="434" t="s">
        <v>366</v>
      </c>
    </row>
    <row r="14" spans="2:11" x14ac:dyDescent="0.35">
      <c r="B14" s="652"/>
      <c r="C14" s="652"/>
      <c r="D14" s="664"/>
      <c r="E14" s="426" t="s">
        <v>367</v>
      </c>
      <c r="F14" s="454">
        <v>5285</v>
      </c>
      <c r="G14" s="495">
        <v>5192</v>
      </c>
      <c r="H14" s="428">
        <v>4929</v>
      </c>
      <c r="I14" s="428">
        <v>4527</v>
      </c>
      <c r="J14" s="428">
        <v>4157</v>
      </c>
      <c r="K14" s="422">
        <v>4183</v>
      </c>
    </row>
    <row r="15" spans="2:11" x14ac:dyDescent="0.35">
      <c r="B15" s="652"/>
      <c r="C15" s="652"/>
      <c r="D15" s="664"/>
      <c r="E15" s="426" t="s">
        <v>368</v>
      </c>
      <c r="F15" s="455">
        <v>440.42</v>
      </c>
      <c r="G15" s="496">
        <v>432.66666666666669</v>
      </c>
      <c r="H15" s="437">
        <v>410.8</v>
      </c>
      <c r="I15" s="414">
        <v>377.22</v>
      </c>
      <c r="J15" s="414">
        <v>346.42</v>
      </c>
      <c r="K15" s="429">
        <v>321.14</v>
      </c>
    </row>
    <row r="16" spans="2:11" x14ac:dyDescent="0.35">
      <c r="B16" s="652"/>
      <c r="C16" s="652"/>
      <c r="D16" s="664"/>
      <c r="E16" s="426" t="s">
        <v>369</v>
      </c>
      <c r="F16" s="416" t="s">
        <v>370</v>
      </c>
      <c r="G16" s="416" t="s">
        <v>370</v>
      </c>
      <c r="H16" s="416" t="s">
        <v>370</v>
      </c>
      <c r="I16" s="416" t="s">
        <v>370</v>
      </c>
      <c r="J16" s="416" t="s">
        <v>370</v>
      </c>
      <c r="K16" s="413">
        <v>357.72</v>
      </c>
    </row>
    <row r="17" spans="2:11" ht="4.5" customHeight="1" thickBot="1" x14ac:dyDescent="0.4">
      <c r="B17" s="662"/>
      <c r="C17" s="662"/>
      <c r="D17" s="665"/>
      <c r="E17" s="426"/>
      <c r="F17" s="414"/>
      <c r="G17" s="414"/>
      <c r="H17" s="412"/>
      <c r="I17" s="412"/>
      <c r="J17" s="435"/>
      <c r="K17" s="413"/>
    </row>
    <row r="18" spans="2:11" ht="14.5" customHeight="1" x14ac:dyDescent="0.35">
      <c r="B18" s="666">
        <v>154070</v>
      </c>
      <c r="C18" s="666" t="s">
        <v>371</v>
      </c>
      <c r="D18" s="753">
        <f>F24</f>
        <v>12.68</v>
      </c>
      <c r="E18" s="446"/>
      <c r="F18" s="431" t="s">
        <v>356</v>
      </c>
      <c r="G18" s="431" t="s">
        <v>356</v>
      </c>
      <c r="H18" s="431" t="s">
        <v>357</v>
      </c>
      <c r="I18" s="447" t="s">
        <v>358</v>
      </c>
      <c r="J18" s="447" t="s">
        <v>359</v>
      </c>
      <c r="K18" s="448" t="s">
        <v>366</v>
      </c>
    </row>
    <row r="19" spans="2:11" ht="15" thickBot="1" x14ac:dyDescent="0.4">
      <c r="B19" s="652"/>
      <c r="C19" s="652"/>
      <c r="D19" s="751"/>
      <c r="E19" s="426"/>
      <c r="F19" s="433" t="s">
        <v>360</v>
      </c>
      <c r="G19" s="433" t="s">
        <v>360</v>
      </c>
      <c r="H19" s="433" t="s">
        <v>360</v>
      </c>
      <c r="I19" s="433" t="s">
        <v>360</v>
      </c>
      <c r="J19" s="433" t="s">
        <v>360</v>
      </c>
      <c r="K19" s="434" t="s">
        <v>360</v>
      </c>
    </row>
    <row r="20" spans="2:11" x14ac:dyDescent="0.35">
      <c r="B20" s="652"/>
      <c r="C20" s="652"/>
      <c r="D20" s="751"/>
      <c r="E20" s="426" t="s">
        <v>361</v>
      </c>
      <c r="F20" s="440">
        <v>6.84</v>
      </c>
      <c r="G20" s="440">
        <v>6.84</v>
      </c>
      <c r="H20" s="440">
        <v>6.84</v>
      </c>
      <c r="I20" s="440">
        <v>6.84</v>
      </c>
      <c r="J20" s="440">
        <v>6.84</v>
      </c>
      <c r="K20" s="443">
        <v>6.84</v>
      </c>
    </row>
    <row r="21" spans="2:11" x14ac:dyDescent="0.35">
      <c r="B21" s="652"/>
      <c r="C21" s="652"/>
      <c r="D21" s="751"/>
      <c r="E21" s="426" t="s">
        <v>88</v>
      </c>
      <c r="F21" s="438">
        <v>5.4</v>
      </c>
      <c r="G21" s="437">
        <v>5.3</v>
      </c>
      <c r="H21" s="437">
        <v>4.9000000000000004</v>
      </c>
      <c r="I21" s="437">
        <v>4.5</v>
      </c>
      <c r="J21" s="437">
        <v>4.0999999999999996</v>
      </c>
      <c r="K21" s="441">
        <v>4.0999999999999996</v>
      </c>
    </row>
    <row r="22" spans="2:11" x14ac:dyDescent="0.35">
      <c r="B22" s="652"/>
      <c r="C22" s="652"/>
      <c r="D22" s="751"/>
      <c r="E22" s="426" t="s">
        <v>362</v>
      </c>
      <c r="F22" s="437">
        <v>0.44</v>
      </c>
      <c r="G22" s="437">
        <v>0.44</v>
      </c>
      <c r="H22" s="437">
        <v>0.52</v>
      </c>
      <c r="I22" s="437">
        <v>0.52</v>
      </c>
      <c r="J22" s="437">
        <v>0.52</v>
      </c>
      <c r="K22" s="441">
        <v>0.52</v>
      </c>
    </row>
    <row r="23" spans="2:11" ht="15" thickBot="1" x14ac:dyDescent="0.4">
      <c r="B23" s="652"/>
      <c r="C23" s="652"/>
      <c r="D23" s="751"/>
      <c r="E23" s="426" t="s">
        <v>363</v>
      </c>
      <c r="F23" s="416" t="s">
        <v>370</v>
      </c>
      <c r="G23" s="416" t="s">
        <v>370</v>
      </c>
      <c r="H23" s="416" t="s">
        <v>370</v>
      </c>
      <c r="I23" s="416" t="s">
        <v>370</v>
      </c>
      <c r="J23" s="416" t="s">
        <v>370</v>
      </c>
      <c r="K23" s="429" t="s">
        <v>370</v>
      </c>
    </row>
    <row r="24" spans="2:11" ht="15" thickBot="1" x14ac:dyDescent="0.4">
      <c r="B24" s="653"/>
      <c r="C24" s="653"/>
      <c r="D24" s="752"/>
      <c r="E24" s="427" t="s">
        <v>364</v>
      </c>
      <c r="F24" s="452">
        <f t="shared" ref="F24:K24" si="1">SUM(F20:F23)</f>
        <v>12.68</v>
      </c>
      <c r="G24" s="499">
        <f t="shared" si="1"/>
        <v>12.58</v>
      </c>
      <c r="H24" s="445">
        <f t="shared" si="1"/>
        <v>12.26</v>
      </c>
      <c r="I24" s="445">
        <f t="shared" si="1"/>
        <v>11.86</v>
      </c>
      <c r="J24" s="445">
        <f t="shared" si="1"/>
        <v>11.459999999999999</v>
      </c>
      <c r="K24" s="450">
        <f t="shared" si="1"/>
        <v>11.459999999999999</v>
      </c>
    </row>
    <row r="25" spans="2:11" ht="12" customHeight="1" x14ac:dyDescent="0.35">
      <c r="B25" s="661">
        <v>153080</v>
      </c>
      <c r="C25" s="472" t="s">
        <v>372</v>
      </c>
      <c r="D25" s="682">
        <v>0.19689999999999999</v>
      </c>
      <c r="E25" s="484" t="s">
        <v>373</v>
      </c>
      <c r="F25" s="485"/>
      <c r="G25" s="485"/>
      <c r="H25" s="485"/>
      <c r="I25" s="485"/>
      <c r="J25" s="485"/>
      <c r="K25" s="486"/>
    </row>
    <row r="26" spans="2:11" ht="12" customHeight="1" x14ac:dyDescent="0.35">
      <c r="B26" s="652"/>
      <c r="C26" s="472" t="s">
        <v>374</v>
      </c>
      <c r="D26" s="654"/>
      <c r="E26" s="487"/>
      <c r="F26" s="488"/>
      <c r="G26" s="488"/>
      <c r="H26" s="488"/>
      <c r="I26" s="488"/>
      <c r="J26" s="488"/>
      <c r="K26" s="489"/>
    </row>
    <row r="27" spans="2:11" ht="12" customHeight="1" thickBot="1" x14ac:dyDescent="0.4">
      <c r="B27" s="662"/>
      <c r="C27" s="474" t="s">
        <v>81</v>
      </c>
      <c r="D27" s="681"/>
      <c r="E27" s="490"/>
      <c r="F27" s="491"/>
      <c r="G27" s="491"/>
      <c r="H27" s="491"/>
      <c r="I27" s="491"/>
      <c r="J27" s="491"/>
      <c r="K27" s="492"/>
    </row>
    <row r="28" spans="2:11" x14ac:dyDescent="0.35">
      <c r="B28" s="421" t="s">
        <v>375</v>
      </c>
      <c r="C28" s="411"/>
      <c r="D28" s="134" t="s">
        <v>385</v>
      </c>
      <c r="E28" s="411"/>
      <c r="F28" s="411"/>
      <c r="G28" s="417"/>
      <c r="H28" s="411"/>
      <c r="I28" s="411"/>
      <c r="J28" s="411"/>
      <c r="K28" s="411"/>
    </row>
    <row r="29" spans="2:11" ht="4" customHeight="1" x14ac:dyDescent="0.35">
      <c r="B29" s="411"/>
      <c r="C29" s="411"/>
      <c r="D29" s="411"/>
      <c r="E29" s="411"/>
      <c r="F29" s="411"/>
      <c r="G29" s="417"/>
      <c r="H29" s="411"/>
      <c r="I29" s="411"/>
      <c r="J29" s="411"/>
      <c r="K29" s="411"/>
    </row>
  </sheetData>
  <mergeCells count="14">
    <mergeCell ref="B2:C2"/>
    <mergeCell ref="E2:K2"/>
    <mergeCell ref="E3:G3"/>
    <mergeCell ref="B25:B27"/>
    <mergeCell ref="D25:D27"/>
    <mergeCell ref="B12:B17"/>
    <mergeCell ref="C12:C17"/>
    <mergeCell ref="D12:D17"/>
    <mergeCell ref="D4:D11"/>
    <mergeCell ref="C4:C11"/>
    <mergeCell ref="B4:B11"/>
    <mergeCell ref="D18:D24"/>
    <mergeCell ref="C18:C24"/>
    <mergeCell ref="B18: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0"/>
  <sheetViews>
    <sheetView zoomScale="80" zoomScaleNormal="80" workbookViewId="0">
      <selection activeCell="A2" sqref="A2"/>
    </sheetView>
  </sheetViews>
  <sheetFormatPr defaultColWidth="8.81640625" defaultRowHeight="15.5" x14ac:dyDescent="0.35"/>
  <cols>
    <col min="1" max="1" width="15" style="108" customWidth="1"/>
    <col min="2" max="2" width="9.1796875" style="134" customWidth="1"/>
    <col min="3" max="3" width="48.453125" style="134" customWidth="1"/>
    <col min="4" max="4" width="6.453125" style="134" customWidth="1"/>
    <col min="5" max="5" width="5.54296875" style="134" customWidth="1"/>
    <col min="6" max="6" width="10.453125" style="134" customWidth="1"/>
    <col min="7" max="7" width="10.54296875" style="134" customWidth="1"/>
    <col min="8" max="8" width="15.54296875" style="134" customWidth="1"/>
    <col min="9" max="9" width="14.54296875" style="134" customWidth="1"/>
    <col min="10" max="10" width="15.54296875" style="134" bestFit="1" customWidth="1"/>
    <col min="11" max="11" width="16.453125" style="134" customWidth="1"/>
    <col min="12" max="12" width="15" style="134" customWidth="1"/>
    <col min="13" max="16384" width="8.81640625" style="134"/>
  </cols>
  <sheetData>
    <row r="1" spans="1:14" s="6" customFormat="1" ht="52.5" customHeight="1" x14ac:dyDescent="0.35">
      <c r="A1" s="579" t="s">
        <v>62</v>
      </c>
      <c r="B1" s="580"/>
      <c r="C1" s="130" t="s">
        <v>64</v>
      </c>
      <c r="D1" s="581" t="s">
        <v>60</v>
      </c>
      <c r="E1" s="581"/>
      <c r="F1" s="581"/>
      <c r="G1" s="617" t="str">
        <f>'Bdgt Yr 1'!G1:I1</f>
        <v xml:space="preserve"> </v>
      </c>
      <c r="H1" s="617"/>
      <c r="I1" s="618"/>
      <c r="J1" s="131" t="s">
        <v>63</v>
      </c>
      <c r="K1" s="619" t="str">
        <f>'Bdgt Yr 1'!K1:L1</f>
        <v xml:space="preserve"> </v>
      </c>
      <c r="L1" s="620"/>
    </row>
    <row r="2" spans="1:14" ht="44.15" customHeight="1" x14ac:dyDescent="0.35">
      <c r="A2" s="377" t="s">
        <v>0</v>
      </c>
      <c r="B2" s="621" t="str">
        <f>'Bdgt Yr 1'!B2:G2</f>
        <v xml:space="preserve"> </v>
      </c>
      <c r="C2" s="617"/>
      <c r="D2" s="617"/>
      <c r="E2" s="617"/>
      <c r="F2" s="617"/>
      <c r="G2" s="618"/>
      <c r="H2" s="132" t="s">
        <v>31</v>
      </c>
      <c r="I2" s="457" t="e">
        <f>'Bdgt Yr 1'!I2+1</f>
        <v>#VALUE!</v>
      </c>
      <c r="J2" s="587" t="s">
        <v>343</v>
      </c>
      <c r="K2" s="588"/>
      <c r="L2" s="589"/>
    </row>
    <row r="3" spans="1:14" ht="42" customHeight="1" x14ac:dyDescent="0.35">
      <c r="A3" s="376" t="s">
        <v>100</v>
      </c>
      <c r="B3" s="51"/>
      <c r="C3" s="51"/>
      <c r="D3" s="565" t="s">
        <v>32</v>
      </c>
      <c r="E3" s="565"/>
      <c r="F3" s="560" t="s">
        <v>1</v>
      </c>
      <c r="G3" s="561" t="s">
        <v>33</v>
      </c>
      <c r="H3" s="166" t="s">
        <v>3</v>
      </c>
      <c r="I3" s="60" t="s">
        <v>34</v>
      </c>
      <c r="J3" s="60" t="s">
        <v>35</v>
      </c>
      <c r="K3" s="70" t="s">
        <v>69</v>
      </c>
      <c r="L3" s="378" t="s">
        <v>6</v>
      </c>
    </row>
    <row r="4" spans="1:14" s="6" customFormat="1" ht="9" customHeight="1" x14ac:dyDescent="0.3">
      <c r="A4" s="607"/>
      <c r="B4" s="74"/>
      <c r="C4" s="74"/>
      <c r="D4" s="572" t="s">
        <v>36</v>
      </c>
      <c r="E4" s="572"/>
      <c r="F4" s="77"/>
      <c r="G4" s="77" t="s">
        <v>36</v>
      </c>
      <c r="H4" s="79"/>
      <c r="I4" s="79" t="s">
        <v>36</v>
      </c>
      <c r="J4" s="79" t="s">
        <v>36</v>
      </c>
      <c r="K4" s="80"/>
      <c r="L4" s="404"/>
    </row>
    <row r="5" spans="1:14" x14ac:dyDescent="0.35">
      <c r="A5" s="607"/>
      <c r="B5" s="148" t="s">
        <v>53</v>
      </c>
      <c r="C5" s="147"/>
      <c r="D5" s="65"/>
      <c r="E5" s="66"/>
      <c r="F5" s="55"/>
      <c r="G5" s="55"/>
      <c r="H5" s="141"/>
      <c r="I5" s="141"/>
      <c r="J5" s="141"/>
      <c r="K5" s="142"/>
      <c r="L5" s="364"/>
      <c r="M5" s="6"/>
      <c r="N5" s="6"/>
    </row>
    <row r="6" spans="1:14" x14ac:dyDescent="0.35">
      <c r="A6" s="29" t="s">
        <v>36</v>
      </c>
      <c r="B6" s="147">
        <v>1</v>
      </c>
      <c r="C6" s="159" t="str">
        <f>'Bdgt Yr 1'!C6</f>
        <v xml:space="preserve"> </v>
      </c>
      <c r="D6" s="562">
        <v>0</v>
      </c>
      <c r="E6" s="562"/>
      <c r="F6" s="71">
        <f t="shared" ref="F6:F11" si="0">D6*9</f>
        <v>0</v>
      </c>
      <c r="G6" s="462">
        <v>0</v>
      </c>
      <c r="H6" s="407">
        <f>'Bdgt Yr 1'!H6*1.03</f>
        <v>0</v>
      </c>
      <c r="I6" s="25">
        <f t="shared" ref="I6:I11" si="1">H6*D6+H6/9*G6</f>
        <v>0</v>
      </c>
      <c r="J6" s="25">
        <f>(H6*D6*0.221)+(5285*D6)+(H6/9*G6*0.221)</f>
        <v>0</v>
      </c>
      <c r="K6" s="25">
        <f t="shared" ref="K6:K11" si="2">+I6+J6</f>
        <v>0</v>
      </c>
      <c r="L6" s="382">
        <v>0</v>
      </c>
      <c r="M6" s="6"/>
      <c r="N6" s="6"/>
    </row>
    <row r="7" spans="1:14" x14ac:dyDescent="0.35">
      <c r="A7" s="29" t="s">
        <v>36</v>
      </c>
      <c r="B7" s="147">
        <v>2</v>
      </c>
      <c r="C7" s="159" t="str">
        <f>'Bdgt Yr 1'!C7</f>
        <v xml:space="preserve"> </v>
      </c>
      <c r="D7" s="562">
        <v>0</v>
      </c>
      <c r="E7" s="562"/>
      <c r="F7" s="71">
        <f t="shared" si="0"/>
        <v>0</v>
      </c>
      <c r="G7" s="462">
        <v>0</v>
      </c>
      <c r="H7" s="407">
        <f>'Bdgt Yr 1'!H7*1.03</f>
        <v>0</v>
      </c>
      <c r="I7" s="25">
        <f t="shared" si="1"/>
        <v>0</v>
      </c>
      <c r="J7" s="25">
        <f t="shared" ref="J7:J11" si="3">(H7*D7*0.221)+(5285*D7)+(H7/9*G7*0.221)</f>
        <v>0</v>
      </c>
      <c r="K7" s="25">
        <f t="shared" si="2"/>
        <v>0</v>
      </c>
      <c r="L7" s="382">
        <v>0</v>
      </c>
      <c r="M7" s="6"/>
      <c r="N7" s="6"/>
    </row>
    <row r="8" spans="1:14" x14ac:dyDescent="0.35">
      <c r="A8" s="29" t="s">
        <v>36</v>
      </c>
      <c r="B8" s="147">
        <v>3</v>
      </c>
      <c r="C8" s="159" t="str">
        <f>'Bdgt Yr 1'!C8</f>
        <v xml:space="preserve"> </v>
      </c>
      <c r="D8" s="562">
        <v>0</v>
      </c>
      <c r="E8" s="562"/>
      <c r="F8" s="71">
        <f t="shared" si="0"/>
        <v>0</v>
      </c>
      <c r="G8" s="156">
        <v>0</v>
      </c>
      <c r="H8" s="407">
        <f>'Bdgt Yr 1'!H8*1.03</f>
        <v>0</v>
      </c>
      <c r="I8" s="25">
        <f t="shared" si="1"/>
        <v>0</v>
      </c>
      <c r="J8" s="25">
        <f t="shared" si="3"/>
        <v>0</v>
      </c>
      <c r="K8" s="25">
        <f t="shared" si="2"/>
        <v>0</v>
      </c>
      <c r="L8" s="382">
        <v>0</v>
      </c>
      <c r="M8" s="6"/>
      <c r="N8" s="6"/>
    </row>
    <row r="9" spans="1:14" x14ac:dyDescent="0.35">
      <c r="A9" s="29" t="s">
        <v>36</v>
      </c>
      <c r="B9" s="147">
        <v>4</v>
      </c>
      <c r="C9" s="159" t="str">
        <f>'Bdgt Yr 1'!C9</f>
        <v xml:space="preserve"> </v>
      </c>
      <c r="D9" s="562">
        <v>0</v>
      </c>
      <c r="E9" s="562"/>
      <c r="F9" s="71">
        <f t="shared" si="0"/>
        <v>0</v>
      </c>
      <c r="G9" s="156">
        <v>0</v>
      </c>
      <c r="H9" s="407">
        <f>'Bdgt Yr 1'!H9*1.03</f>
        <v>0</v>
      </c>
      <c r="I9" s="25">
        <f t="shared" si="1"/>
        <v>0</v>
      </c>
      <c r="J9" s="25">
        <f t="shared" si="3"/>
        <v>0</v>
      </c>
      <c r="K9" s="25">
        <f t="shared" si="2"/>
        <v>0</v>
      </c>
      <c r="L9" s="382">
        <v>0</v>
      </c>
      <c r="M9" s="6"/>
      <c r="N9" s="6"/>
    </row>
    <row r="10" spans="1:14" x14ac:dyDescent="0.35">
      <c r="A10" s="29" t="s">
        <v>36</v>
      </c>
      <c r="B10" s="147">
        <v>5</v>
      </c>
      <c r="C10" s="159" t="str">
        <f>'Bdgt Yr 1'!C10</f>
        <v xml:space="preserve"> </v>
      </c>
      <c r="D10" s="562">
        <v>0</v>
      </c>
      <c r="E10" s="562"/>
      <c r="F10" s="71">
        <f t="shared" si="0"/>
        <v>0</v>
      </c>
      <c r="G10" s="156">
        <v>0</v>
      </c>
      <c r="H10" s="407">
        <f>'Bdgt Yr 1'!H10*1.03</f>
        <v>0</v>
      </c>
      <c r="I10" s="25">
        <f t="shared" si="1"/>
        <v>0</v>
      </c>
      <c r="J10" s="25">
        <f t="shared" si="3"/>
        <v>0</v>
      </c>
      <c r="K10" s="25">
        <f t="shared" si="2"/>
        <v>0</v>
      </c>
      <c r="L10" s="382">
        <v>0</v>
      </c>
    </row>
    <row r="11" spans="1:14" x14ac:dyDescent="0.35">
      <c r="A11" s="29" t="s">
        <v>36</v>
      </c>
      <c r="B11" s="147">
        <v>6</v>
      </c>
      <c r="C11" s="159" t="str">
        <f>'Bdgt Yr 1'!C11</f>
        <v xml:space="preserve"> </v>
      </c>
      <c r="D11" s="562">
        <v>0</v>
      </c>
      <c r="E11" s="562"/>
      <c r="F11" s="71">
        <f t="shared" si="0"/>
        <v>0</v>
      </c>
      <c r="G11" s="156">
        <v>0</v>
      </c>
      <c r="H11" s="407">
        <f>'Bdgt Yr 1'!H11*1.03</f>
        <v>0</v>
      </c>
      <c r="I11" s="25">
        <f t="shared" si="1"/>
        <v>0</v>
      </c>
      <c r="J11" s="25">
        <f t="shared" si="3"/>
        <v>0</v>
      </c>
      <c r="K11" s="25">
        <f t="shared" si="2"/>
        <v>0</v>
      </c>
      <c r="L11" s="382">
        <v>0</v>
      </c>
    </row>
    <row r="12" spans="1:14" ht="8.15" customHeight="1" x14ac:dyDescent="0.35">
      <c r="A12" s="135"/>
      <c r="B12" s="76"/>
      <c r="C12" s="14"/>
      <c r="D12" s="61"/>
      <c r="E12" s="62"/>
      <c r="F12" s="78"/>
      <c r="G12" s="21"/>
      <c r="H12" s="21"/>
      <c r="I12" s="20"/>
      <c r="J12" s="20"/>
      <c r="K12" s="20"/>
      <c r="L12" s="380"/>
    </row>
    <row r="13" spans="1:14" x14ac:dyDescent="0.35">
      <c r="A13" s="31"/>
      <c r="B13" s="149" t="s">
        <v>51</v>
      </c>
      <c r="C13" s="149"/>
      <c r="D13" s="150"/>
      <c r="E13" s="151"/>
      <c r="F13" s="115"/>
      <c r="G13" s="154"/>
      <c r="H13" s="152"/>
      <c r="I13" s="18">
        <f>SUM(I6:I12)</f>
        <v>0</v>
      </c>
      <c r="J13" s="18">
        <f>SUM(J6:J12)</f>
        <v>0</v>
      </c>
      <c r="K13" s="18">
        <f>SUM(K6:K12)</f>
        <v>0</v>
      </c>
      <c r="L13" s="117">
        <f>SUM(L6:L12)</f>
        <v>0</v>
      </c>
    </row>
    <row r="14" spans="1:14" ht="15.65" customHeight="1" x14ac:dyDescent="0.35">
      <c r="A14" s="135"/>
      <c r="B14" s="136"/>
      <c r="C14" s="136"/>
      <c r="D14" s="608" t="s">
        <v>47</v>
      </c>
      <c r="E14" s="608"/>
      <c r="F14" s="144"/>
      <c r="G14" s="52"/>
      <c r="H14" s="111"/>
      <c r="I14" s="301" t="s">
        <v>4</v>
      </c>
      <c r="J14" s="140" t="s">
        <v>5</v>
      </c>
      <c r="L14" s="405"/>
    </row>
    <row r="15" spans="1:14" x14ac:dyDescent="0.35">
      <c r="A15" s="135"/>
      <c r="B15" s="609" t="s">
        <v>52</v>
      </c>
      <c r="C15" s="610"/>
      <c r="D15" s="608"/>
      <c r="E15" s="608"/>
      <c r="F15" s="123" t="s">
        <v>1</v>
      </c>
      <c r="G15" s="52"/>
      <c r="H15" s="140" t="s">
        <v>3</v>
      </c>
      <c r="I15" s="301" t="s">
        <v>7</v>
      </c>
      <c r="J15" s="140" t="s">
        <v>8</v>
      </c>
      <c r="K15" s="296" t="s">
        <v>69</v>
      </c>
      <c r="L15" s="393" t="s">
        <v>6</v>
      </c>
    </row>
    <row r="16" spans="1:14" x14ac:dyDescent="0.35">
      <c r="A16" s="135"/>
      <c r="B16" s="609"/>
      <c r="C16" s="610"/>
      <c r="D16" s="65"/>
      <c r="E16" s="66"/>
      <c r="F16" s="138"/>
      <c r="G16" s="52"/>
      <c r="H16" s="141"/>
      <c r="I16" s="56"/>
      <c r="J16" s="141"/>
      <c r="K16" s="20"/>
      <c r="L16" s="380"/>
    </row>
    <row r="17" spans="1:12" ht="15.65" customHeight="1" x14ac:dyDescent="0.35">
      <c r="A17" s="29" t="s">
        <v>36</v>
      </c>
      <c r="B17" s="147">
        <v>1</v>
      </c>
      <c r="C17" s="159" t="str">
        <f>'Bdgt Yr 1'!C17</f>
        <v xml:space="preserve"> </v>
      </c>
      <c r="D17" s="562">
        <v>0</v>
      </c>
      <c r="E17" s="562"/>
      <c r="F17" s="71">
        <f>D17*12</f>
        <v>0</v>
      </c>
      <c r="G17" s="52"/>
      <c r="H17" s="139">
        <f>'Bdgt Yr 1'!H17*1.03</f>
        <v>0</v>
      </c>
      <c r="I17" s="25">
        <f>H17*D17</f>
        <v>0</v>
      </c>
      <c r="J17" s="25">
        <f>I17*0.221+5285*D17</f>
        <v>0</v>
      </c>
      <c r="K17" s="25">
        <f>+I17+J17</f>
        <v>0</v>
      </c>
      <c r="L17" s="382">
        <v>0</v>
      </c>
    </row>
    <row r="18" spans="1:12" x14ac:dyDescent="0.35">
      <c r="A18" s="29" t="s">
        <v>36</v>
      </c>
      <c r="B18" s="147">
        <v>2</v>
      </c>
      <c r="C18" s="159" t="str">
        <f>'Bdgt Yr 1'!C18</f>
        <v xml:space="preserve"> </v>
      </c>
      <c r="D18" s="562">
        <v>0</v>
      </c>
      <c r="E18" s="562"/>
      <c r="F18" s="71">
        <f>D18*12</f>
        <v>0</v>
      </c>
      <c r="G18" s="52"/>
      <c r="H18" s="139">
        <f>'Bdgt Yr 1'!H18*1.03</f>
        <v>0</v>
      </c>
      <c r="I18" s="25">
        <f>H18*D18</f>
        <v>0</v>
      </c>
      <c r="J18" s="25">
        <f t="shared" ref="J18:J19" si="4">I18*0.221+5285*D18</f>
        <v>0</v>
      </c>
      <c r="K18" s="25">
        <f>+I18+J18</f>
        <v>0</v>
      </c>
      <c r="L18" s="382">
        <v>0</v>
      </c>
    </row>
    <row r="19" spans="1:12" x14ac:dyDescent="0.35">
      <c r="A19" s="29" t="s">
        <v>36</v>
      </c>
      <c r="B19" s="147">
        <v>3</v>
      </c>
      <c r="C19" s="159" t="str">
        <f>'Bdgt Yr 1'!C19</f>
        <v xml:space="preserve"> </v>
      </c>
      <c r="D19" s="562">
        <v>0</v>
      </c>
      <c r="E19" s="562"/>
      <c r="F19" s="71">
        <f>D19*12</f>
        <v>0</v>
      </c>
      <c r="G19" s="52"/>
      <c r="H19" s="139">
        <f>'Bdgt Yr 1'!H19*1.03</f>
        <v>0</v>
      </c>
      <c r="I19" s="25">
        <f>H19*D19</f>
        <v>0</v>
      </c>
      <c r="J19" s="25">
        <f t="shared" si="4"/>
        <v>0</v>
      </c>
      <c r="K19" s="25">
        <f>+I19+J19</f>
        <v>0</v>
      </c>
      <c r="L19" s="382">
        <v>0</v>
      </c>
    </row>
    <row r="20" spans="1:12" x14ac:dyDescent="0.35">
      <c r="A20" s="146"/>
      <c r="B20" s="149" t="s">
        <v>50</v>
      </c>
      <c r="C20" s="149"/>
      <c r="D20" s="150"/>
      <c r="E20" s="151"/>
      <c r="F20" s="115"/>
      <c r="G20" s="154"/>
      <c r="H20" s="152"/>
      <c r="I20" s="18">
        <f>SUM(I17:I19)</f>
        <v>0</v>
      </c>
      <c r="J20" s="18">
        <f>SUM(J17:J19)</f>
        <v>0</v>
      </c>
      <c r="K20" s="18">
        <f>SUM(K17:K19)</f>
        <v>0</v>
      </c>
      <c r="L20" s="117">
        <f>SUM(L17:L19)</f>
        <v>0</v>
      </c>
    </row>
    <row r="21" spans="1:12" ht="17.149999999999999" customHeight="1" x14ac:dyDescent="0.35">
      <c r="A21" s="32"/>
      <c r="B21" s="136"/>
      <c r="C21" s="136"/>
      <c r="D21" s="608" t="s">
        <v>47</v>
      </c>
      <c r="E21" s="608"/>
      <c r="F21" s="144"/>
      <c r="G21" s="52"/>
      <c r="H21" s="111"/>
      <c r="I21" s="301" t="s">
        <v>4</v>
      </c>
      <c r="J21" s="140" t="s">
        <v>5</v>
      </c>
      <c r="L21" s="405"/>
    </row>
    <row r="22" spans="1:12" x14ac:dyDescent="0.35">
      <c r="A22" s="32"/>
      <c r="B22" s="611" t="s">
        <v>55</v>
      </c>
      <c r="C22" s="612"/>
      <c r="D22" s="608"/>
      <c r="E22" s="608"/>
      <c r="F22" s="123" t="s">
        <v>1</v>
      </c>
      <c r="G22" s="52"/>
      <c r="H22" s="72" t="s">
        <v>3</v>
      </c>
      <c r="I22" s="301" t="s">
        <v>7</v>
      </c>
      <c r="J22" s="140" t="s">
        <v>8</v>
      </c>
      <c r="K22" s="296" t="s">
        <v>69</v>
      </c>
      <c r="L22" s="393" t="s">
        <v>6</v>
      </c>
    </row>
    <row r="23" spans="1:12" x14ac:dyDescent="0.35">
      <c r="A23" s="32"/>
      <c r="B23" s="611"/>
      <c r="C23" s="612"/>
      <c r="D23" s="65"/>
      <c r="E23" s="66"/>
      <c r="F23" s="138"/>
      <c r="G23" s="52"/>
      <c r="H23" s="141"/>
      <c r="I23" s="56"/>
      <c r="J23" s="141"/>
      <c r="K23" s="20"/>
      <c r="L23" s="380"/>
    </row>
    <row r="24" spans="1:12" x14ac:dyDescent="0.35">
      <c r="A24" s="29" t="s">
        <v>36</v>
      </c>
      <c r="B24" s="147">
        <v>1</v>
      </c>
      <c r="C24" s="159" t="str">
        <f>'Bdgt Yr 1'!C24</f>
        <v xml:space="preserve"> </v>
      </c>
      <c r="D24" s="562">
        <v>0</v>
      </c>
      <c r="E24" s="562"/>
      <c r="F24" s="71">
        <f>D24*12</f>
        <v>0</v>
      </c>
      <c r="G24" s="52"/>
      <c r="H24" s="139">
        <f>'Bdgt Yr 1'!H24*1.03</f>
        <v>0</v>
      </c>
      <c r="I24" s="25">
        <f>H24*D24</f>
        <v>0</v>
      </c>
      <c r="J24" s="25">
        <f>I24*0.2411+5285*D24</f>
        <v>0</v>
      </c>
      <c r="K24" s="25">
        <f>+I24+J24</f>
        <v>0</v>
      </c>
      <c r="L24" s="382">
        <v>0</v>
      </c>
    </row>
    <row r="25" spans="1:12" x14ac:dyDescent="0.35">
      <c r="A25" s="29" t="s">
        <v>36</v>
      </c>
      <c r="B25" s="147">
        <v>2</v>
      </c>
      <c r="C25" s="159" t="str">
        <f>'Bdgt Yr 1'!C25</f>
        <v xml:space="preserve"> </v>
      </c>
      <c r="D25" s="562">
        <v>0</v>
      </c>
      <c r="E25" s="562"/>
      <c r="F25" s="71">
        <f>D25*12</f>
        <v>0</v>
      </c>
      <c r="G25" s="52"/>
      <c r="H25" s="139">
        <f>'Bdgt Yr 1'!H25*1.03</f>
        <v>0</v>
      </c>
      <c r="I25" s="25">
        <f>H25*D25</f>
        <v>0</v>
      </c>
      <c r="J25" s="25">
        <f t="shared" ref="J25:J27" si="5">I25*0.2411+5285*D25</f>
        <v>0</v>
      </c>
      <c r="K25" s="25">
        <f>+I25+J25</f>
        <v>0</v>
      </c>
      <c r="L25" s="382">
        <v>0</v>
      </c>
    </row>
    <row r="26" spans="1:12" x14ac:dyDescent="0.35">
      <c r="A26" s="29" t="s">
        <v>36</v>
      </c>
      <c r="B26" s="147">
        <v>3</v>
      </c>
      <c r="C26" s="159" t="str">
        <f>'Bdgt Yr 1'!C26</f>
        <v xml:space="preserve"> </v>
      </c>
      <c r="D26" s="562">
        <v>0</v>
      </c>
      <c r="E26" s="562"/>
      <c r="F26" s="71">
        <f>D26*12</f>
        <v>0</v>
      </c>
      <c r="G26" s="52"/>
      <c r="H26" s="139">
        <f>'Bdgt Yr 1'!H26*1.03</f>
        <v>0</v>
      </c>
      <c r="I26" s="25">
        <f>H26*D26</f>
        <v>0</v>
      </c>
      <c r="J26" s="25">
        <f t="shared" si="5"/>
        <v>0</v>
      </c>
      <c r="K26" s="25">
        <f>+I26+J26</f>
        <v>0</v>
      </c>
      <c r="L26" s="382">
        <v>0</v>
      </c>
    </row>
    <row r="27" spans="1:12" x14ac:dyDescent="0.35">
      <c r="A27" s="29" t="s">
        <v>36</v>
      </c>
      <c r="B27" s="147">
        <v>4</v>
      </c>
      <c r="C27" s="159" t="str">
        <f>'Bdgt Yr 1'!C27</f>
        <v xml:space="preserve"> </v>
      </c>
      <c r="D27" s="562">
        <v>0</v>
      </c>
      <c r="E27" s="562"/>
      <c r="F27" s="71">
        <f>D27*12</f>
        <v>0</v>
      </c>
      <c r="G27" s="52"/>
      <c r="H27" s="139">
        <f>'Bdgt Yr 1'!H27*1.03</f>
        <v>0</v>
      </c>
      <c r="I27" s="25">
        <f>H27*D27</f>
        <v>0</v>
      </c>
      <c r="J27" s="25">
        <f t="shared" si="5"/>
        <v>0</v>
      </c>
      <c r="K27" s="25">
        <f>+I27+J27</f>
        <v>0</v>
      </c>
      <c r="L27" s="382">
        <v>0</v>
      </c>
    </row>
    <row r="28" spans="1:12" x14ac:dyDescent="0.35">
      <c r="A28" s="146"/>
      <c r="B28" s="149" t="s">
        <v>46</v>
      </c>
      <c r="C28" s="149"/>
      <c r="D28" s="577" t="s">
        <v>36</v>
      </c>
      <c r="E28" s="578"/>
      <c r="F28" s="154"/>
      <c r="G28" s="154"/>
      <c r="H28" s="152"/>
      <c r="I28" s="18">
        <f>SUM(I24:I27)</f>
        <v>0</v>
      </c>
      <c r="J28" s="18">
        <f>SUM(J24:J27)</f>
        <v>0</v>
      </c>
      <c r="K28" s="18">
        <f>SUM(K24:K27)</f>
        <v>0</v>
      </c>
      <c r="L28" s="117">
        <f>SUM(L24:L27)</f>
        <v>0</v>
      </c>
    </row>
    <row r="29" spans="1:12" ht="15.65" customHeight="1" x14ac:dyDescent="0.35">
      <c r="A29" s="135"/>
      <c r="B29" s="136"/>
      <c r="C29" s="136"/>
      <c r="D29" s="613" t="s">
        <v>67</v>
      </c>
      <c r="E29" s="614"/>
      <c r="F29" s="145"/>
      <c r="G29" s="68"/>
      <c r="H29" s="68"/>
      <c r="I29" s="301" t="s">
        <v>4</v>
      </c>
      <c r="J29" s="140" t="s">
        <v>5</v>
      </c>
      <c r="L29" s="405"/>
    </row>
    <row r="30" spans="1:12" ht="15.65" customHeight="1" x14ac:dyDescent="0.35">
      <c r="A30" s="135"/>
      <c r="B30" s="148" t="s">
        <v>66</v>
      </c>
      <c r="C30" s="147"/>
      <c r="D30" s="615"/>
      <c r="E30" s="616"/>
      <c r="F30" s="67"/>
      <c r="G30" s="67"/>
      <c r="H30" s="67"/>
      <c r="I30" s="301" t="s">
        <v>7</v>
      </c>
      <c r="J30" s="140" t="s">
        <v>8</v>
      </c>
      <c r="K30" s="296" t="s">
        <v>69</v>
      </c>
      <c r="L30" s="393" t="s">
        <v>6</v>
      </c>
    </row>
    <row r="31" spans="1:12" ht="8.5" customHeight="1" x14ac:dyDescent="0.35">
      <c r="A31" s="135"/>
      <c r="B31" s="155"/>
      <c r="C31" s="147"/>
      <c r="D31" s="615"/>
      <c r="E31" s="616"/>
      <c r="F31" s="67"/>
      <c r="G31" s="67"/>
      <c r="H31" s="67"/>
      <c r="I31" s="141"/>
      <c r="J31" s="141"/>
      <c r="K31" s="142"/>
      <c r="L31" s="364"/>
    </row>
    <row r="32" spans="1:12" x14ac:dyDescent="0.35">
      <c r="A32" s="29" t="s">
        <v>36</v>
      </c>
      <c r="B32" s="147">
        <v>1</v>
      </c>
      <c r="C32" s="159" t="str">
        <f>'Bdgt Yr 1'!C32</f>
        <v xml:space="preserve"> </v>
      </c>
      <c r="D32" s="573">
        <v>0</v>
      </c>
      <c r="E32" s="573"/>
      <c r="F32" s="67"/>
      <c r="G32" s="67"/>
      <c r="H32" s="67"/>
      <c r="I32" s="407">
        <f>'Bdgt Yr 1'!I32*1.03</f>
        <v>0</v>
      </c>
      <c r="J32" s="25">
        <f>I32*0.0942+5285*D32</f>
        <v>0</v>
      </c>
      <c r="K32" s="25">
        <f>+I32+J32</f>
        <v>0</v>
      </c>
      <c r="L32" s="382">
        <v>0</v>
      </c>
    </row>
    <row r="33" spans="1:12" x14ac:dyDescent="0.35">
      <c r="A33" s="29" t="s">
        <v>36</v>
      </c>
      <c r="B33" s="147">
        <v>2</v>
      </c>
      <c r="C33" s="159" t="str">
        <f>'Bdgt Yr 1'!C33</f>
        <v xml:space="preserve"> </v>
      </c>
      <c r="D33" s="573">
        <v>0</v>
      </c>
      <c r="E33" s="573"/>
      <c r="F33" s="133"/>
      <c r="G33" s="133"/>
      <c r="H33" s="133"/>
      <c r="I33" s="407">
        <f>'Bdgt Yr 1'!I33*1.03</f>
        <v>0</v>
      </c>
      <c r="J33" s="25">
        <f>I33*0.0942+5285*D33</f>
        <v>0</v>
      </c>
      <c r="K33" s="25">
        <f>+I33+J33</f>
        <v>0</v>
      </c>
      <c r="L33" s="382">
        <v>0</v>
      </c>
    </row>
    <row r="34" spans="1:12" x14ac:dyDescent="0.35">
      <c r="A34" s="29"/>
      <c r="B34" s="155" t="s">
        <v>65</v>
      </c>
      <c r="C34" s="153"/>
      <c r="D34" s="574" t="s">
        <v>36</v>
      </c>
      <c r="E34" s="575"/>
      <c r="F34" s="67"/>
      <c r="G34" s="67"/>
      <c r="H34" s="67"/>
      <c r="I34" s="26" t="s">
        <v>36</v>
      </c>
      <c r="J34" s="25"/>
      <c r="K34" s="25"/>
      <c r="L34" s="380"/>
    </row>
    <row r="35" spans="1:12" x14ac:dyDescent="0.35">
      <c r="A35" s="29" t="s">
        <v>36</v>
      </c>
      <c r="B35" s="147">
        <v>3</v>
      </c>
      <c r="C35" s="159" t="str">
        <f>'Bdgt Yr 1'!C35</f>
        <v xml:space="preserve"> </v>
      </c>
      <c r="D35" s="574" t="s">
        <v>36</v>
      </c>
      <c r="E35" s="575"/>
      <c r="F35" s="67"/>
      <c r="G35" s="67"/>
      <c r="H35" s="67"/>
      <c r="I35" s="26">
        <v>0</v>
      </c>
      <c r="J35" s="25">
        <f>I35*0.0942</f>
        <v>0</v>
      </c>
      <c r="K35" s="25">
        <f>+I35+J35</f>
        <v>0</v>
      </c>
      <c r="L35" s="382">
        <v>0</v>
      </c>
    </row>
    <row r="36" spans="1:12" x14ac:dyDescent="0.35">
      <c r="A36" s="29" t="s">
        <v>36</v>
      </c>
      <c r="B36" s="147">
        <v>4</v>
      </c>
      <c r="C36" s="159" t="str">
        <f>'Bdgt Yr 1'!C36</f>
        <v xml:space="preserve"> </v>
      </c>
      <c r="D36" s="574" t="s">
        <v>36</v>
      </c>
      <c r="E36" s="575"/>
      <c r="F36" s="69"/>
      <c r="G36" s="69"/>
      <c r="H36" s="69"/>
      <c r="I36" s="26">
        <v>0</v>
      </c>
      <c r="J36" s="25">
        <f>I36*0.0942</f>
        <v>0</v>
      </c>
      <c r="K36" s="25">
        <f>+I36+J36</f>
        <v>0</v>
      </c>
      <c r="L36" s="382">
        <v>0</v>
      </c>
    </row>
    <row r="37" spans="1:12" x14ac:dyDescent="0.35">
      <c r="A37" s="146"/>
      <c r="B37" s="149" t="s">
        <v>68</v>
      </c>
      <c r="C37" s="149"/>
      <c r="D37" s="150"/>
      <c r="E37" s="151"/>
      <c r="F37" s="154"/>
      <c r="G37" s="154"/>
      <c r="H37" s="152"/>
      <c r="I37" s="18">
        <f>SUM(I32:I36)</f>
        <v>0</v>
      </c>
      <c r="J37" s="18">
        <f>SUM(J32:J36)</f>
        <v>0</v>
      </c>
      <c r="K37" s="18">
        <f>SUM(K32:K36)</f>
        <v>0</v>
      </c>
      <c r="L37" s="117">
        <f>SUM(L32:L36)</f>
        <v>0</v>
      </c>
    </row>
    <row r="38" spans="1:12" ht="7" customHeight="1" x14ac:dyDescent="0.35">
      <c r="A38" s="135"/>
      <c r="B38" s="136"/>
      <c r="C38" s="136"/>
      <c r="D38" s="63"/>
      <c r="E38" s="64"/>
      <c r="F38" s="67"/>
      <c r="G38" s="53"/>
      <c r="H38" s="56"/>
      <c r="I38" s="19"/>
      <c r="J38" s="19"/>
      <c r="K38" s="19"/>
      <c r="L38" s="380"/>
    </row>
    <row r="39" spans="1:12" ht="14.5" customHeight="1" x14ac:dyDescent="0.35">
      <c r="A39" s="135"/>
      <c r="B39" s="136"/>
      <c r="C39" s="136"/>
      <c r="D39" s="599" t="s">
        <v>54</v>
      </c>
      <c r="E39" s="600"/>
      <c r="F39" s="67"/>
      <c r="G39" s="54" t="s">
        <v>2</v>
      </c>
      <c r="H39" s="140" t="s">
        <v>9</v>
      </c>
      <c r="I39" s="301" t="s">
        <v>4</v>
      </c>
      <c r="J39" s="140" t="s">
        <v>5</v>
      </c>
      <c r="L39" s="405"/>
    </row>
    <row r="40" spans="1:12" x14ac:dyDescent="0.35">
      <c r="A40" s="135"/>
      <c r="B40" s="147"/>
      <c r="C40" s="147"/>
      <c r="D40" s="599"/>
      <c r="E40" s="600"/>
      <c r="F40" s="67"/>
      <c r="G40" s="410" t="s">
        <v>10</v>
      </c>
      <c r="H40" s="140"/>
      <c r="I40" s="301" t="s">
        <v>7</v>
      </c>
      <c r="J40" s="140" t="s">
        <v>8</v>
      </c>
      <c r="K40" s="296" t="s">
        <v>69</v>
      </c>
      <c r="L40" s="393" t="s">
        <v>6</v>
      </c>
    </row>
    <row r="41" spans="1:12" x14ac:dyDescent="0.35">
      <c r="A41" s="135"/>
      <c r="B41" s="155" t="s">
        <v>11</v>
      </c>
      <c r="C41" s="147"/>
      <c r="D41" s="65"/>
      <c r="E41" s="66"/>
      <c r="F41" s="67"/>
      <c r="G41" s="55"/>
      <c r="H41" s="141"/>
      <c r="I41" s="141"/>
      <c r="J41" s="141"/>
      <c r="K41" s="20"/>
      <c r="L41" s="380"/>
    </row>
    <row r="42" spans="1:12" x14ac:dyDescent="0.35">
      <c r="A42" s="29" t="s">
        <v>36</v>
      </c>
      <c r="B42" s="147">
        <v>1</v>
      </c>
      <c r="C42" s="147" t="s">
        <v>12</v>
      </c>
      <c r="D42" s="576">
        <v>0</v>
      </c>
      <c r="E42" s="576"/>
      <c r="F42" s="67"/>
      <c r="G42" s="126">
        <v>0</v>
      </c>
      <c r="H42" s="59">
        <v>0</v>
      </c>
      <c r="I42" s="25">
        <f>(+D42+G42)*H42</f>
        <v>0</v>
      </c>
      <c r="J42" s="25">
        <v>0</v>
      </c>
      <c r="K42" s="25">
        <f>+I42+J42</f>
        <v>0</v>
      </c>
      <c r="L42" s="382">
        <v>0</v>
      </c>
    </row>
    <row r="43" spans="1:12" x14ac:dyDescent="0.35">
      <c r="A43" s="29" t="s">
        <v>36</v>
      </c>
      <c r="B43" s="147">
        <v>2</v>
      </c>
      <c r="C43" s="147" t="s">
        <v>12</v>
      </c>
      <c r="D43" s="576">
        <v>0</v>
      </c>
      <c r="E43" s="576"/>
      <c r="F43" s="67"/>
      <c r="G43" s="126">
        <v>0</v>
      </c>
      <c r="H43" s="59">
        <v>0</v>
      </c>
      <c r="I43" s="25">
        <f t="shared" ref="I43:I44" si="6">(+D43+G43)*H43</f>
        <v>0</v>
      </c>
      <c r="J43" s="25">
        <v>0</v>
      </c>
      <c r="K43" s="25">
        <f>+I43+J43</f>
        <v>0</v>
      </c>
      <c r="L43" s="382">
        <v>0</v>
      </c>
    </row>
    <row r="44" spans="1:12" x14ac:dyDescent="0.35">
      <c r="A44" s="29" t="s">
        <v>36</v>
      </c>
      <c r="B44" s="147">
        <v>3</v>
      </c>
      <c r="C44" s="147" t="s">
        <v>61</v>
      </c>
      <c r="D44" s="576">
        <v>0</v>
      </c>
      <c r="E44" s="576"/>
      <c r="F44" s="67"/>
      <c r="G44" s="126">
        <v>0</v>
      </c>
      <c r="H44" s="59">
        <v>0</v>
      </c>
      <c r="I44" s="25">
        <f t="shared" si="6"/>
        <v>0</v>
      </c>
      <c r="J44" s="25">
        <v>0</v>
      </c>
      <c r="K44" s="25">
        <f>+I44+J44</f>
        <v>0</v>
      </c>
      <c r="L44" s="382">
        <v>0</v>
      </c>
    </row>
    <row r="45" spans="1:12" x14ac:dyDescent="0.35">
      <c r="A45" s="29" t="s">
        <v>36</v>
      </c>
      <c r="B45" s="147">
        <v>4</v>
      </c>
      <c r="C45" s="147" t="s">
        <v>13</v>
      </c>
      <c r="D45" s="576">
        <v>0</v>
      </c>
      <c r="E45" s="576"/>
      <c r="F45" s="67"/>
      <c r="G45" s="409">
        <v>0</v>
      </c>
      <c r="H45" s="59">
        <v>0</v>
      </c>
      <c r="I45" s="25">
        <f>(+D45+G45)*H45</f>
        <v>0</v>
      </c>
      <c r="J45" s="25">
        <v>0</v>
      </c>
      <c r="K45" s="25">
        <f>+I45+J45</f>
        <v>0</v>
      </c>
      <c r="L45" s="382">
        <v>0</v>
      </c>
    </row>
    <row r="46" spans="1:12" x14ac:dyDescent="0.35">
      <c r="A46" s="29" t="s">
        <v>36</v>
      </c>
      <c r="B46" s="147"/>
      <c r="C46" s="147"/>
      <c r="D46" s="113"/>
      <c r="E46" s="112"/>
      <c r="F46" s="133"/>
      <c r="G46" s="73" t="s">
        <v>58</v>
      </c>
      <c r="H46" s="116" t="s">
        <v>2</v>
      </c>
      <c r="I46" s="116" t="s">
        <v>48</v>
      </c>
      <c r="J46" s="158" t="s">
        <v>49</v>
      </c>
      <c r="K46" s="81"/>
      <c r="L46" s="381"/>
    </row>
    <row r="47" spans="1:12" x14ac:dyDescent="0.35">
      <c r="A47" s="29" t="s">
        <v>36</v>
      </c>
      <c r="B47" s="147">
        <v>5</v>
      </c>
      <c r="C47" s="147" t="s">
        <v>14</v>
      </c>
      <c r="D47" s="372"/>
      <c r="E47" s="372"/>
      <c r="F47" s="374"/>
      <c r="G47" s="157" t="s">
        <v>36</v>
      </c>
      <c r="H47" s="157" t="s">
        <v>36</v>
      </c>
      <c r="I47" s="110">
        <v>0</v>
      </c>
      <c r="J47" s="114">
        <v>0</v>
      </c>
      <c r="K47" s="25">
        <f>+I47+J47</f>
        <v>0</v>
      </c>
      <c r="L47" s="382">
        <v>0</v>
      </c>
    </row>
    <row r="48" spans="1:12" x14ac:dyDescent="0.35">
      <c r="A48" s="29" t="s">
        <v>36</v>
      </c>
      <c r="B48" s="147">
        <v>6</v>
      </c>
      <c r="C48" s="147" t="s">
        <v>14</v>
      </c>
      <c r="D48" s="372"/>
      <c r="E48" s="372"/>
      <c r="F48" s="374"/>
      <c r="G48" s="157" t="s">
        <v>36</v>
      </c>
      <c r="H48" s="157" t="s">
        <v>36</v>
      </c>
      <c r="I48" s="110">
        <v>0</v>
      </c>
      <c r="J48" s="114">
        <v>0</v>
      </c>
      <c r="K48" s="25">
        <f>+I48+J48</f>
        <v>0</v>
      </c>
      <c r="L48" s="382">
        <v>0</v>
      </c>
    </row>
    <row r="49" spans="1:12" ht="3.65" customHeight="1" x14ac:dyDescent="0.35">
      <c r="A49" s="135"/>
      <c r="B49" s="147"/>
      <c r="C49" s="147"/>
      <c r="D49" s="373"/>
      <c r="E49" s="373"/>
      <c r="F49" s="375"/>
      <c r="G49" s="64"/>
      <c r="H49" s="56"/>
      <c r="I49" s="56"/>
      <c r="J49" s="56"/>
      <c r="K49" s="19"/>
      <c r="L49" s="380"/>
    </row>
    <row r="50" spans="1:12" x14ac:dyDescent="0.35">
      <c r="A50" s="146"/>
      <c r="B50" s="149" t="s">
        <v>38</v>
      </c>
      <c r="C50" s="149"/>
      <c r="D50" s="150"/>
      <c r="E50" s="151"/>
      <c r="F50" s="51"/>
      <c r="G50" s="154"/>
      <c r="H50" s="152"/>
      <c r="I50" s="18">
        <f>SUM(I42:I49)</f>
        <v>0</v>
      </c>
      <c r="J50" s="16">
        <f>SUM(J42:J49)</f>
        <v>0</v>
      </c>
      <c r="K50" s="18">
        <f>SUM(K42:K49)</f>
        <v>0</v>
      </c>
      <c r="L50" s="117">
        <f>SUM(L42:L49)</f>
        <v>0</v>
      </c>
    </row>
    <row r="51" spans="1:12" ht="9" customHeight="1" x14ac:dyDescent="0.35">
      <c r="A51" s="135"/>
      <c r="B51" s="76"/>
      <c r="C51" s="76"/>
      <c r="D51" s="86"/>
      <c r="E51" s="87"/>
      <c r="F51" s="76"/>
      <c r="G51" s="20"/>
      <c r="H51" s="20"/>
      <c r="I51" s="20"/>
      <c r="J51" s="76"/>
      <c r="K51" s="20"/>
      <c r="L51" s="380"/>
    </row>
    <row r="52" spans="1:12" x14ac:dyDescent="0.35">
      <c r="A52" s="146"/>
      <c r="B52" s="149" t="s">
        <v>39</v>
      </c>
      <c r="C52" s="149"/>
      <c r="D52" s="150"/>
      <c r="E52" s="151"/>
      <c r="F52" s="149"/>
      <c r="G52" s="154"/>
      <c r="H52" s="152"/>
      <c r="I52" s="18">
        <f>+I13+I20+I28+I50+I37+J50</f>
        <v>0</v>
      </c>
      <c r="J52" s="18">
        <f>+J13+J20+J28+J37</f>
        <v>0</v>
      </c>
      <c r="K52" s="18">
        <f>+K13+K20+K28+K50+K37</f>
        <v>0</v>
      </c>
      <c r="L52" s="117">
        <f>+L13+L20+L28+L50+L37</f>
        <v>0</v>
      </c>
    </row>
    <row r="53" spans="1:12" ht="16" customHeight="1" x14ac:dyDescent="0.35">
      <c r="A53" s="34"/>
      <c r="B53" s="90" t="s">
        <v>56</v>
      </c>
      <c r="C53" s="147"/>
      <c r="D53" s="11"/>
      <c r="E53" s="11"/>
      <c r="F53" s="11"/>
      <c r="G53" s="11"/>
      <c r="H53" s="11"/>
      <c r="I53" s="11"/>
      <c r="J53" s="11"/>
      <c r="K53" s="88"/>
      <c r="L53" s="393" t="s">
        <v>6</v>
      </c>
    </row>
    <row r="54" spans="1:12" x14ac:dyDescent="0.35">
      <c r="A54" s="35" t="s">
        <v>36</v>
      </c>
      <c r="B54" s="147">
        <v>1</v>
      </c>
      <c r="C54" s="8"/>
      <c r="D54" s="12"/>
      <c r="E54" s="12"/>
      <c r="F54" s="12"/>
      <c r="G54" s="12"/>
      <c r="H54" s="12"/>
      <c r="I54" s="12"/>
      <c r="J54" s="9"/>
      <c r="K54" s="400">
        <v>0</v>
      </c>
      <c r="L54" s="382">
        <v>0</v>
      </c>
    </row>
    <row r="55" spans="1:12" x14ac:dyDescent="0.35">
      <c r="A55" s="36"/>
      <c r="B55" s="149" t="s">
        <v>57</v>
      </c>
      <c r="C55" s="149"/>
      <c r="D55" s="91"/>
      <c r="E55" s="91"/>
      <c r="F55" s="149"/>
      <c r="G55" s="149"/>
      <c r="H55" s="92"/>
      <c r="I55" s="92"/>
      <c r="J55" s="92"/>
      <c r="K55" s="386">
        <f>SUM(K54:K54)</f>
        <v>0</v>
      </c>
      <c r="L55" s="117">
        <f>SUM(L54:L54)</f>
        <v>0</v>
      </c>
    </row>
    <row r="56" spans="1:12" ht="15.65" customHeight="1" x14ac:dyDescent="0.35">
      <c r="A56" s="35"/>
      <c r="B56" s="155" t="s">
        <v>37</v>
      </c>
      <c r="C56" s="147"/>
      <c r="D56" s="147"/>
      <c r="E56" s="147"/>
      <c r="F56" s="147"/>
      <c r="G56" s="147"/>
      <c r="H56" s="147"/>
      <c r="I56" s="109"/>
      <c r="J56" s="11"/>
      <c r="K56" s="399"/>
      <c r="L56" s="393" t="s">
        <v>6</v>
      </c>
    </row>
    <row r="57" spans="1:12" ht="15" customHeight="1" x14ac:dyDescent="0.35">
      <c r="A57" s="37" t="s">
        <v>36</v>
      </c>
      <c r="B57" s="147">
        <v>1</v>
      </c>
      <c r="C57" s="147" t="s">
        <v>70</v>
      </c>
      <c r="D57" s="570"/>
      <c r="E57" s="570"/>
      <c r="F57" s="570"/>
      <c r="G57" s="570"/>
      <c r="H57" s="570"/>
      <c r="I57" s="570"/>
      <c r="J57" s="571"/>
      <c r="K57" s="400">
        <v>0</v>
      </c>
      <c r="L57" s="382">
        <v>0</v>
      </c>
    </row>
    <row r="58" spans="1:12" ht="15" customHeight="1" x14ac:dyDescent="0.35">
      <c r="A58" s="37" t="s">
        <v>36</v>
      </c>
      <c r="B58" s="147">
        <v>2</v>
      </c>
      <c r="C58" s="147" t="s">
        <v>71</v>
      </c>
      <c r="D58" s="603"/>
      <c r="E58" s="603"/>
      <c r="F58" s="603"/>
      <c r="G58" s="603"/>
      <c r="H58" s="603"/>
      <c r="I58" s="603"/>
      <c r="J58" s="604"/>
      <c r="K58" s="400">
        <v>0</v>
      </c>
      <c r="L58" s="382">
        <v>0</v>
      </c>
    </row>
    <row r="59" spans="1:12" x14ac:dyDescent="0.35">
      <c r="A59" s="36"/>
      <c r="B59" s="149" t="s">
        <v>40</v>
      </c>
      <c r="C59" s="149"/>
      <c r="D59" s="91"/>
      <c r="E59" s="91"/>
      <c r="F59" s="149"/>
      <c r="G59" s="149"/>
      <c r="H59" s="92"/>
      <c r="I59" s="92"/>
      <c r="J59" s="92"/>
      <c r="K59" s="386">
        <f>SUM(K57:K58)</f>
        <v>0</v>
      </c>
      <c r="L59" s="117">
        <f>SUM(L57:L58)</f>
        <v>0</v>
      </c>
    </row>
    <row r="60" spans="1:12" ht="14.15" customHeight="1" x14ac:dyDescent="0.35">
      <c r="A60" s="35"/>
      <c r="B60" s="155" t="s">
        <v>15</v>
      </c>
      <c r="C60" s="147"/>
      <c r="D60" s="147"/>
      <c r="E60" s="147"/>
      <c r="F60" s="147"/>
      <c r="G60" s="147"/>
      <c r="H60" s="11"/>
      <c r="I60" s="11"/>
      <c r="J60" s="11"/>
      <c r="K60" s="399"/>
      <c r="L60" s="393" t="s">
        <v>6</v>
      </c>
    </row>
    <row r="61" spans="1:12" x14ac:dyDescent="0.35">
      <c r="A61" s="38" t="s">
        <v>36</v>
      </c>
      <c r="B61" s="147">
        <v>1</v>
      </c>
      <c r="C61" s="147" t="s">
        <v>16</v>
      </c>
      <c r="D61" s="566"/>
      <c r="E61" s="566"/>
      <c r="F61" s="566"/>
      <c r="G61" s="566"/>
      <c r="H61" s="566"/>
      <c r="I61" s="566"/>
      <c r="J61" s="567"/>
      <c r="K61" s="400">
        <v>0</v>
      </c>
      <c r="L61" s="382">
        <v>0</v>
      </c>
    </row>
    <row r="62" spans="1:12" x14ac:dyDescent="0.35">
      <c r="A62" s="38" t="s">
        <v>36</v>
      </c>
      <c r="B62" s="147">
        <v>2</v>
      </c>
      <c r="C62" s="147" t="s">
        <v>17</v>
      </c>
      <c r="D62" s="568"/>
      <c r="E62" s="568"/>
      <c r="F62" s="568"/>
      <c r="G62" s="568"/>
      <c r="H62" s="568"/>
      <c r="I62" s="568"/>
      <c r="J62" s="569"/>
      <c r="K62" s="400">
        <v>0</v>
      </c>
      <c r="L62" s="382">
        <v>0</v>
      </c>
    </row>
    <row r="63" spans="1:12" x14ac:dyDescent="0.35">
      <c r="A63" s="38" t="s">
        <v>36</v>
      </c>
      <c r="B63" s="147">
        <v>3</v>
      </c>
      <c r="C63" s="147" t="s">
        <v>18</v>
      </c>
      <c r="D63" s="568"/>
      <c r="E63" s="568"/>
      <c r="F63" s="568"/>
      <c r="G63" s="568"/>
      <c r="H63" s="568"/>
      <c r="I63" s="568"/>
      <c r="J63" s="569"/>
      <c r="K63" s="400">
        <v>0</v>
      </c>
      <c r="L63" s="382">
        <v>0</v>
      </c>
    </row>
    <row r="64" spans="1:12" ht="18" customHeight="1" x14ac:dyDescent="0.35">
      <c r="A64" s="38" t="s">
        <v>36</v>
      </c>
      <c r="B64" s="147">
        <v>4</v>
      </c>
      <c r="C64" s="147" t="s">
        <v>19</v>
      </c>
      <c r="D64" s="568" t="s">
        <v>36</v>
      </c>
      <c r="E64" s="568"/>
      <c r="F64" s="568"/>
      <c r="G64" s="568"/>
      <c r="H64" s="568"/>
      <c r="I64" s="568"/>
      <c r="J64" s="569"/>
      <c r="K64" s="400">
        <v>0</v>
      </c>
      <c r="L64" s="382">
        <v>0</v>
      </c>
    </row>
    <row r="65" spans="1:12" x14ac:dyDescent="0.35">
      <c r="A65" s="36"/>
      <c r="B65" s="149" t="s">
        <v>41</v>
      </c>
      <c r="C65" s="149"/>
      <c r="D65" s="91"/>
      <c r="E65" s="91"/>
      <c r="F65" s="149"/>
      <c r="G65" s="149"/>
      <c r="H65" s="92"/>
      <c r="I65" s="92"/>
      <c r="J65" s="92"/>
      <c r="K65" s="386">
        <f>SUM(K61:K64)</f>
        <v>0</v>
      </c>
      <c r="L65" s="117">
        <f>SUM(L61:L64)</f>
        <v>0</v>
      </c>
    </row>
    <row r="66" spans="1:12" ht="18.649999999999999" customHeight="1" x14ac:dyDescent="0.35">
      <c r="A66" s="35"/>
      <c r="B66" s="155" t="s">
        <v>20</v>
      </c>
      <c r="C66" s="147"/>
      <c r="D66" s="601" t="s">
        <v>335</v>
      </c>
      <c r="E66" s="601"/>
      <c r="F66" s="601"/>
      <c r="G66" s="601"/>
      <c r="H66" s="601"/>
      <c r="I66" s="601"/>
      <c r="J66" s="602"/>
      <c r="K66" s="399"/>
      <c r="L66" s="393" t="s">
        <v>6</v>
      </c>
    </row>
    <row r="67" spans="1:12" x14ac:dyDescent="0.35">
      <c r="A67" s="38" t="s">
        <v>36</v>
      </c>
      <c r="B67" s="147">
        <v>1</v>
      </c>
      <c r="C67" s="147" t="s">
        <v>21</v>
      </c>
      <c r="D67" s="566" t="s">
        <v>36</v>
      </c>
      <c r="E67" s="566"/>
      <c r="F67" s="566"/>
      <c r="G67" s="566"/>
      <c r="H67" s="566"/>
      <c r="I67" s="566"/>
      <c r="J67" s="567"/>
      <c r="K67" s="400">
        <v>0</v>
      </c>
      <c r="L67" s="382">
        <v>0</v>
      </c>
    </row>
    <row r="68" spans="1:12" x14ac:dyDescent="0.35">
      <c r="A68" s="38" t="s">
        <v>36</v>
      </c>
      <c r="B68" s="147">
        <v>2</v>
      </c>
      <c r="C68" s="147" t="s">
        <v>378</v>
      </c>
      <c r="D68" s="568"/>
      <c r="E68" s="568"/>
      <c r="F68" s="568"/>
      <c r="G68" s="568"/>
      <c r="H68" s="568"/>
      <c r="I68" s="568"/>
      <c r="J68" s="569"/>
      <c r="K68" s="400">
        <v>0</v>
      </c>
      <c r="L68" s="382">
        <v>0</v>
      </c>
    </row>
    <row r="69" spans="1:12" x14ac:dyDescent="0.35">
      <c r="A69" s="38" t="s">
        <v>36</v>
      </c>
      <c r="B69" s="147">
        <v>3</v>
      </c>
      <c r="C69" s="147" t="s">
        <v>23</v>
      </c>
      <c r="D69" s="568"/>
      <c r="E69" s="568"/>
      <c r="F69" s="568"/>
      <c r="G69" s="568"/>
      <c r="H69" s="568"/>
      <c r="I69" s="568"/>
      <c r="J69" s="569"/>
      <c r="K69" s="400">
        <v>0</v>
      </c>
      <c r="L69" s="382">
        <v>0</v>
      </c>
    </row>
    <row r="70" spans="1:12" x14ac:dyDescent="0.35">
      <c r="A70" s="38" t="s">
        <v>36</v>
      </c>
      <c r="B70" s="147">
        <v>4</v>
      </c>
      <c r="C70" s="147" t="s">
        <v>24</v>
      </c>
      <c r="D70" s="568"/>
      <c r="E70" s="568"/>
      <c r="F70" s="568"/>
      <c r="G70" s="568"/>
      <c r="H70" s="568"/>
      <c r="I70" s="568"/>
      <c r="J70" s="569"/>
      <c r="K70" s="400">
        <v>0</v>
      </c>
      <c r="L70" s="382">
        <v>0</v>
      </c>
    </row>
    <row r="71" spans="1:12" x14ac:dyDescent="0.35">
      <c r="A71" s="38" t="s">
        <v>36</v>
      </c>
      <c r="B71" s="147">
        <v>5</v>
      </c>
      <c r="C71" s="147" t="s">
        <v>25</v>
      </c>
      <c r="D71" s="568"/>
      <c r="E71" s="568"/>
      <c r="F71" s="568"/>
      <c r="G71" s="568"/>
      <c r="H71" s="568"/>
      <c r="I71" s="568"/>
      <c r="J71" s="569"/>
      <c r="K71" s="400">
        <v>0</v>
      </c>
      <c r="L71" s="382">
        <v>0</v>
      </c>
    </row>
    <row r="72" spans="1:12" x14ac:dyDescent="0.35">
      <c r="A72" s="38" t="s">
        <v>36</v>
      </c>
      <c r="B72" s="147">
        <v>6</v>
      </c>
      <c r="C72" s="147" t="s">
        <v>344</v>
      </c>
      <c r="D72" s="568" t="s">
        <v>36</v>
      </c>
      <c r="E72" s="568"/>
      <c r="F72" s="568"/>
      <c r="G72" s="568"/>
      <c r="H72" s="568"/>
      <c r="I72" s="568"/>
      <c r="J72" s="569"/>
      <c r="K72" s="400">
        <v>0</v>
      </c>
      <c r="L72" s="382">
        <v>0</v>
      </c>
    </row>
    <row r="73" spans="1:12" ht="30.5" x14ac:dyDescent="0.35">
      <c r="A73" s="38" t="s">
        <v>36</v>
      </c>
      <c r="B73" s="147">
        <v>7</v>
      </c>
      <c r="C73" s="93" t="s">
        <v>26</v>
      </c>
      <c r="D73" s="568"/>
      <c r="E73" s="568"/>
      <c r="F73" s="568"/>
      <c r="G73" s="568"/>
      <c r="H73" s="568"/>
      <c r="I73" s="568"/>
      <c r="J73" s="569"/>
      <c r="K73" s="400">
        <v>0</v>
      </c>
      <c r="L73" s="382">
        <v>0</v>
      </c>
    </row>
    <row r="74" spans="1:12" ht="30.5" x14ac:dyDescent="0.35">
      <c r="A74" s="38" t="s">
        <v>36</v>
      </c>
      <c r="B74" s="147">
        <v>8</v>
      </c>
      <c r="C74" s="93" t="s">
        <v>27</v>
      </c>
      <c r="D74" s="568"/>
      <c r="E74" s="568"/>
      <c r="F74" s="568"/>
      <c r="G74" s="568"/>
      <c r="H74" s="568"/>
      <c r="I74" s="568"/>
      <c r="J74" s="569"/>
      <c r="K74" s="400">
        <v>0</v>
      </c>
      <c r="L74" s="382">
        <v>0</v>
      </c>
    </row>
    <row r="75" spans="1:12" x14ac:dyDescent="0.35">
      <c r="A75" s="35"/>
      <c r="B75" s="147">
        <v>9</v>
      </c>
      <c r="C75" s="147" t="s">
        <v>19</v>
      </c>
      <c r="D75" s="622" t="s">
        <v>36</v>
      </c>
      <c r="E75" s="622"/>
      <c r="F75" s="622"/>
      <c r="G75" s="622"/>
      <c r="H75" s="622"/>
      <c r="I75" s="622"/>
      <c r="J75" s="623"/>
      <c r="K75" s="400">
        <v>0</v>
      </c>
      <c r="L75" s="382">
        <v>0</v>
      </c>
    </row>
    <row r="76" spans="1:12" x14ac:dyDescent="0.35">
      <c r="A76" s="46"/>
      <c r="B76" s="124" t="s">
        <v>44</v>
      </c>
      <c r="C76" s="149"/>
      <c r="D76" s="149"/>
      <c r="E76" s="149"/>
      <c r="F76" s="149"/>
      <c r="G76" s="149"/>
      <c r="H76" s="92"/>
      <c r="I76" s="92"/>
      <c r="J76" s="92"/>
      <c r="K76" s="386">
        <f>SUM(K67:K75)</f>
        <v>0</v>
      </c>
      <c r="L76" s="117">
        <f>SUM(L67:L75)</f>
        <v>0</v>
      </c>
    </row>
    <row r="77" spans="1:12" ht="7.5" customHeight="1" x14ac:dyDescent="0.35">
      <c r="A77" s="46"/>
      <c r="B77" s="147"/>
      <c r="C77" s="147"/>
      <c r="D77" s="147"/>
      <c r="E77" s="147"/>
      <c r="F77" s="147"/>
      <c r="G77" s="147"/>
      <c r="H77" s="11"/>
      <c r="I77" s="11"/>
      <c r="J77" s="11"/>
      <c r="K77" s="399"/>
      <c r="L77" s="394"/>
    </row>
    <row r="78" spans="1:12" x14ac:dyDescent="0.35">
      <c r="A78" s="46"/>
      <c r="B78" s="124" t="s">
        <v>43</v>
      </c>
      <c r="C78" s="149"/>
      <c r="D78" s="149"/>
      <c r="E78" s="149"/>
      <c r="F78" s="149"/>
      <c r="G78" s="149"/>
      <c r="H78" s="92"/>
      <c r="I78" s="92"/>
      <c r="J78" s="92"/>
      <c r="K78" s="386">
        <f>+K52+K55+K59+K65+K76</f>
        <v>0</v>
      </c>
      <c r="L78" s="117">
        <f>+L52+L55+L59+L65+L76</f>
        <v>0</v>
      </c>
    </row>
    <row r="79" spans="1:12" ht="4.5" customHeight="1" x14ac:dyDescent="0.35">
      <c r="A79" s="46"/>
      <c r="B79" s="136"/>
      <c r="C79" s="136"/>
      <c r="D79" s="136"/>
      <c r="E79" s="136"/>
      <c r="F79" s="136"/>
      <c r="G79" s="136"/>
      <c r="H79" s="13"/>
      <c r="I79" s="10"/>
      <c r="J79" s="10"/>
      <c r="K79" s="19"/>
      <c r="L79" s="380"/>
    </row>
    <row r="80" spans="1:12" x14ac:dyDescent="0.35">
      <c r="A80" s="47" t="s">
        <v>36</v>
      </c>
      <c r="B80" s="125" t="s">
        <v>28</v>
      </c>
      <c r="C80" s="94"/>
      <c r="D80" s="95"/>
      <c r="E80" s="96" t="s">
        <v>29</v>
      </c>
      <c r="F80" s="460">
        <f>'Bdgt Yr 1'!F80</f>
        <v>0</v>
      </c>
      <c r="G80" s="22"/>
      <c r="H80" s="94" t="s">
        <v>42</v>
      </c>
      <c r="I80" s="624">
        <f>+K78-K74-K55-K65</f>
        <v>0</v>
      </c>
      <c r="J80" s="625"/>
      <c r="K80" s="28">
        <f>F80*I80</f>
        <v>0</v>
      </c>
      <c r="L80" s="382">
        <v>0</v>
      </c>
    </row>
    <row r="81" spans="1:12" ht="4.5" customHeight="1" x14ac:dyDescent="0.35">
      <c r="A81" s="48"/>
      <c r="B81" s="98"/>
      <c r="C81" s="98"/>
      <c r="D81" s="98"/>
      <c r="E81" s="98"/>
      <c r="F81" s="98"/>
      <c r="G81" s="98"/>
      <c r="H81" s="103"/>
      <c r="I81" s="23"/>
      <c r="J81" s="23"/>
      <c r="K81" s="24"/>
      <c r="L81" s="17"/>
    </row>
    <row r="82" spans="1:12" x14ac:dyDescent="0.35">
      <c r="A82" s="49"/>
      <c r="B82" s="124" t="s">
        <v>45</v>
      </c>
      <c r="C82" s="149"/>
      <c r="D82" s="149"/>
      <c r="E82" s="149"/>
      <c r="F82" s="149"/>
      <c r="G82" s="149"/>
      <c r="H82" s="92"/>
      <c r="I82" s="92"/>
      <c r="J82" s="92"/>
      <c r="K82" s="118">
        <f>+K78+K80</f>
        <v>0</v>
      </c>
      <c r="L82" s="119">
        <f>+L78+L80</f>
        <v>0</v>
      </c>
    </row>
    <row r="83" spans="1:12" ht="6.65" customHeight="1" x14ac:dyDescent="0.35">
      <c r="A83" s="48"/>
      <c r="B83" s="50"/>
      <c r="C83" s="50"/>
      <c r="D83" s="50"/>
      <c r="E83" s="50"/>
      <c r="F83" s="50"/>
      <c r="G83" s="50"/>
      <c r="H83" s="99"/>
      <c r="I83" s="44"/>
      <c r="J83" s="27"/>
      <c r="K83" s="45"/>
      <c r="L83" s="27"/>
    </row>
    <row r="84" spans="1:12" x14ac:dyDescent="0.35">
      <c r="A84" s="100"/>
      <c r="B84" s="101"/>
      <c r="C84" s="101"/>
      <c r="D84" s="101"/>
      <c r="E84" s="101"/>
      <c r="F84" s="101"/>
      <c r="G84" s="101"/>
      <c r="H84" s="101"/>
      <c r="I84" s="101"/>
      <c r="J84" s="120" t="s">
        <v>336</v>
      </c>
      <c r="K84" s="595">
        <f>+K82+L82</f>
        <v>0</v>
      </c>
      <c r="L84" s="596"/>
    </row>
    <row r="85" spans="1:12" ht="17.149999999999999" customHeight="1" x14ac:dyDescent="0.35">
      <c r="A85" s="104" t="s">
        <v>30</v>
      </c>
      <c r="B85" s="591" t="s">
        <v>36</v>
      </c>
      <c r="C85" s="591"/>
      <c r="D85" s="591"/>
      <c r="E85" s="591"/>
      <c r="F85" s="591"/>
      <c r="G85" s="591"/>
      <c r="H85" s="591"/>
      <c r="I85" s="591"/>
      <c r="J85" s="591"/>
      <c r="K85" s="591"/>
      <c r="L85" s="592"/>
    </row>
    <row r="86" spans="1:12" ht="16.5" customHeight="1" x14ac:dyDescent="0.35">
      <c r="A86" s="102"/>
      <c r="B86" s="593"/>
      <c r="C86" s="593"/>
      <c r="D86" s="593"/>
      <c r="E86" s="593"/>
      <c r="F86" s="593"/>
      <c r="G86" s="593"/>
      <c r="H86" s="593"/>
      <c r="I86" s="593"/>
      <c r="J86" s="593"/>
      <c r="K86" s="593"/>
      <c r="L86" s="594"/>
    </row>
    <row r="87" spans="1:12" x14ac:dyDescent="0.35">
      <c r="A87" s="105"/>
      <c r="B87" s="7"/>
      <c r="C87" s="7"/>
      <c r="D87" s="7"/>
      <c r="E87" s="7"/>
      <c r="F87" s="7"/>
      <c r="G87" s="7"/>
      <c r="H87" s="7"/>
      <c r="I87" s="7"/>
      <c r="J87" s="7"/>
      <c r="K87" s="7"/>
      <c r="L87" s="7"/>
    </row>
    <row r="88" spans="1:12" s="128" customFormat="1" ht="18.5" x14ac:dyDescent="0.45">
      <c r="A88" s="127"/>
      <c r="B88" s="127"/>
      <c r="C88" s="379" t="s">
        <v>340</v>
      </c>
      <c r="D88" s="2"/>
      <c r="E88" s="2"/>
      <c r="F88" s="129"/>
      <c r="G88" s="129"/>
      <c r="H88" s="129"/>
      <c r="I88" s="129"/>
      <c r="J88" s="1"/>
      <c r="K88" s="1"/>
    </row>
    <row r="89" spans="1:12" ht="17.5" customHeight="1" x14ac:dyDescent="0.45">
      <c r="A89" s="7"/>
      <c r="B89" s="7"/>
      <c r="C89" s="379" t="s">
        <v>339</v>
      </c>
      <c r="D89" s="2"/>
      <c r="E89" s="2"/>
      <c r="F89" s="129"/>
      <c r="G89" s="129"/>
      <c r="H89" s="129"/>
      <c r="I89" s="129"/>
      <c r="J89" s="1"/>
      <c r="K89" s="1"/>
    </row>
    <row r="90" spans="1:12" ht="17.5" customHeight="1" x14ac:dyDescent="0.45">
      <c r="A90" s="7"/>
      <c r="B90" s="7"/>
      <c r="C90" s="379"/>
      <c r="D90" s="2"/>
      <c r="E90" s="2"/>
      <c r="F90" s="129"/>
      <c r="G90" s="129"/>
      <c r="H90" s="129"/>
      <c r="I90" s="129"/>
      <c r="J90" s="1"/>
      <c r="K90" s="1"/>
    </row>
  </sheetData>
  <sheetProtection password="E0E1" sheet="1" objects="1" scenarios="1"/>
  <mergeCells count="57">
    <mergeCell ref="K84:L84"/>
    <mergeCell ref="B85:L86"/>
    <mergeCell ref="D63:J63"/>
    <mergeCell ref="D64:J64"/>
    <mergeCell ref="D66:J66"/>
    <mergeCell ref="D73:J73"/>
    <mergeCell ref="D74:J74"/>
    <mergeCell ref="D75:J75"/>
    <mergeCell ref="I80:J80"/>
    <mergeCell ref="D67:J67"/>
    <mergeCell ref="D68:J68"/>
    <mergeCell ref="D69:J69"/>
    <mergeCell ref="D70:J70"/>
    <mergeCell ref="D71:J71"/>
    <mergeCell ref="D72:J72"/>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0"/>
  <sheetViews>
    <sheetView zoomScale="80" zoomScaleNormal="80" workbookViewId="0">
      <selection activeCell="A2" sqref="A2"/>
    </sheetView>
  </sheetViews>
  <sheetFormatPr defaultColWidth="8.81640625" defaultRowHeight="15.5" x14ac:dyDescent="0.35"/>
  <cols>
    <col min="1" max="1" width="15" style="108" customWidth="1"/>
    <col min="2" max="2" width="9.1796875" style="134" customWidth="1"/>
    <col min="3" max="3" width="48.453125" style="134" customWidth="1"/>
    <col min="4" max="4" width="6.453125" style="134" customWidth="1"/>
    <col min="5" max="5" width="5.54296875" style="134" customWidth="1"/>
    <col min="6" max="6" width="10.453125" style="134" customWidth="1"/>
    <col min="7" max="7" width="10.54296875" style="134" customWidth="1"/>
    <col min="8" max="8" width="15.54296875" style="134" customWidth="1"/>
    <col min="9" max="9" width="14.54296875" style="134" customWidth="1"/>
    <col min="10" max="10" width="15.54296875" style="134" bestFit="1" customWidth="1"/>
    <col min="11" max="11" width="16.453125" style="134" customWidth="1"/>
    <col min="12" max="12" width="15" style="134" customWidth="1"/>
    <col min="13" max="16384" width="8.81640625" style="134"/>
  </cols>
  <sheetData>
    <row r="1" spans="1:12" s="6" customFormat="1" ht="52.5" customHeight="1" x14ac:dyDescent="0.35">
      <c r="A1" s="579" t="s">
        <v>62</v>
      </c>
      <c r="B1" s="580"/>
      <c r="C1" s="130" t="s">
        <v>64</v>
      </c>
      <c r="D1" s="581" t="s">
        <v>60</v>
      </c>
      <c r="E1" s="581"/>
      <c r="F1" s="581"/>
      <c r="G1" s="617" t="str">
        <f>'Bdgt Yr 1'!G1:I1</f>
        <v xml:space="preserve"> </v>
      </c>
      <c r="H1" s="617"/>
      <c r="I1" s="618"/>
      <c r="J1" s="131" t="s">
        <v>63</v>
      </c>
      <c r="K1" s="619" t="str">
        <f>'Bdgt Yr 1'!K1:L1</f>
        <v xml:space="preserve"> </v>
      </c>
      <c r="L1" s="620"/>
    </row>
    <row r="2" spans="1:12" ht="44.15" customHeight="1" x14ac:dyDescent="0.35">
      <c r="A2" s="377" t="s">
        <v>0</v>
      </c>
      <c r="B2" s="621" t="str">
        <f>'Bdgt Yr 1'!B2:G2</f>
        <v xml:space="preserve"> </v>
      </c>
      <c r="C2" s="617"/>
      <c r="D2" s="617"/>
      <c r="E2" s="617"/>
      <c r="F2" s="617"/>
      <c r="G2" s="618"/>
      <c r="H2" s="132" t="s">
        <v>31</v>
      </c>
      <c r="I2" s="458" t="e">
        <f>'Bdgt Yr 2'!I2+1</f>
        <v>#VALUE!</v>
      </c>
      <c r="J2" s="587" t="s">
        <v>343</v>
      </c>
      <c r="K2" s="588"/>
      <c r="L2" s="589"/>
    </row>
    <row r="3" spans="1:12" ht="42" customHeight="1" x14ac:dyDescent="0.35">
      <c r="A3" s="376" t="s">
        <v>101</v>
      </c>
      <c r="B3" s="51"/>
      <c r="C3" s="51"/>
      <c r="D3" s="565" t="s">
        <v>32</v>
      </c>
      <c r="E3" s="565"/>
      <c r="F3" s="560" t="s">
        <v>1</v>
      </c>
      <c r="G3" s="561" t="s">
        <v>33</v>
      </c>
      <c r="H3" s="166" t="s">
        <v>3</v>
      </c>
      <c r="I3" s="60" t="s">
        <v>34</v>
      </c>
      <c r="J3" s="60" t="s">
        <v>35</v>
      </c>
      <c r="K3" s="70" t="s">
        <v>69</v>
      </c>
      <c r="L3" s="378" t="s">
        <v>6</v>
      </c>
    </row>
    <row r="4" spans="1:12" s="6" customFormat="1" ht="9" customHeight="1" x14ac:dyDescent="0.3">
      <c r="A4" s="607"/>
      <c r="B4" s="74"/>
      <c r="C4" s="74"/>
      <c r="D4" s="572" t="s">
        <v>36</v>
      </c>
      <c r="E4" s="572"/>
      <c r="F4" s="77"/>
      <c r="G4" s="77" t="s">
        <v>36</v>
      </c>
      <c r="H4" s="79"/>
      <c r="I4" s="79" t="s">
        <v>36</v>
      </c>
      <c r="J4" s="79" t="s">
        <v>36</v>
      </c>
      <c r="K4" s="80"/>
      <c r="L4" s="404"/>
    </row>
    <row r="5" spans="1:12" x14ac:dyDescent="0.35">
      <c r="A5" s="607"/>
      <c r="B5" s="148" t="s">
        <v>53</v>
      </c>
      <c r="C5" s="147"/>
      <c r="D5" s="65"/>
      <c r="E5" s="66"/>
      <c r="F5" s="55"/>
      <c r="G5" s="55"/>
      <c r="H5" s="141"/>
      <c r="I5" s="141"/>
      <c r="J5" s="141"/>
      <c r="K5" s="142"/>
      <c r="L5" s="364"/>
    </row>
    <row r="6" spans="1:12" ht="15.65" customHeight="1" x14ac:dyDescent="0.35">
      <c r="A6" s="29" t="s">
        <v>36</v>
      </c>
      <c r="B6" s="147">
        <v>1</v>
      </c>
      <c r="C6" s="167" t="str">
        <f>'Bdgt Yr 1'!C6</f>
        <v xml:space="preserve"> </v>
      </c>
      <c r="D6" s="562">
        <v>0</v>
      </c>
      <c r="E6" s="562"/>
      <c r="F6" s="71">
        <f t="shared" ref="F6:F11" si="0">D6*9</f>
        <v>0</v>
      </c>
      <c r="G6" s="462">
        <v>0</v>
      </c>
      <c r="H6" s="407">
        <f>'Bdgt Yr 2'!H6*1.03</f>
        <v>0</v>
      </c>
      <c r="I6" s="25">
        <f t="shared" ref="I6:I11" si="1">H6*D6+H6/9*G6</f>
        <v>0</v>
      </c>
      <c r="J6" s="25">
        <f>(H6*D6*0.221)+(5285*D6)+(H6/9*G6*0.221)</f>
        <v>0</v>
      </c>
      <c r="K6" s="25">
        <f t="shared" ref="K6:K11" si="2">+I6+J6</f>
        <v>0</v>
      </c>
      <c r="L6" s="382">
        <v>0</v>
      </c>
    </row>
    <row r="7" spans="1:12" ht="15.65" customHeight="1" x14ac:dyDescent="0.35">
      <c r="A7" s="29" t="s">
        <v>36</v>
      </c>
      <c r="B7" s="147">
        <v>2</v>
      </c>
      <c r="C7" s="167" t="str">
        <f>'Bdgt Yr 1'!C7</f>
        <v xml:space="preserve"> </v>
      </c>
      <c r="D7" s="562">
        <v>0</v>
      </c>
      <c r="E7" s="562"/>
      <c r="F7" s="71">
        <f t="shared" si="0"/>
        <v>0</v>
      </c>
      <c r="G7" s="462">
        <v>0</v>
      </c>
      <c r="H7" s="407">
        <f>'Bdgt Yr 2'!H7*1.03</f>
        <v>0</v>
      </c>
      <c r="I7" s="25">
        <f t="shared" si="1"/>
        <v>0</v>
      </c>
      <c r="J7" s="25">
        <f t="shared" ref="J7:J11" si="3">(H7*D7*0.221)+(5285*D7)+(H7/9*G7*0.221)</f>
        <v>0</v>
      </c>
      <c r="K7" s="25">
        <f t="shared" si="2"/>
        <v>0</v>
      </c>
      <c r="L7" s="382">
        <v>0</v>
      </c>
    </row>
    <row r="8" spans="1:12" x14ac:dyDescent="0.35">
      <c r="A8" s="29" t="s">
        <v>36</v>
      </c>
      <c r="B8" s="147">
        <v>3</v>
      </c>
      <c r="C8" s="167" t="str">
        <f>'Bdgt Yr 1'!C8</f>
        <v xml:space="preserve"> </v>
      </c>
      <c r="D8" s="562">
        <v>0</v>
      </c>
      <c r="E8" s="562"/>
      <c r="F8" s="71">
        <f t="shared" si="0"/>
        <v>0</v>
      </c>
      <c r="G8" s="156">
        <v>0</v>
      </c>
      <c r="H8" s="407">
        <f>'Bdgt Yr 2'!H8*1.03</f>
        <v>0</v>
      </c>
      <c r="I8" s="25">
        <f t="shared" si="1"/>
        <v>0</v>
      </c>
      <c r="J8" s="25">
        <f t="shared" si="3"/>
        <v>0</v>
      </c>
      <c r="K8" s="25">
        <f t="shared" si="2"/>
        <v>0</v>
      </c>
      <c r="L8" s="382">
        <v>0</v>
      </c>
    </row>
    <row r="9" spans="1:12" x14ac:dyDescent="0.35">
      <c r="A9" s="29" t="s">
        <v>36</v>
      </c>
      <c r="B9" s="147">
        <v>4</v>
      </c>
      <c r="C9" s="167" t="str">
        <f>'Bdgt Yr 1'!C9</f>
        <v xml:space="preserve"> </v>
      </c>
      <c r="D9" s="562">
        <v>0</v>
      </c>
      <c r="E9" s="562"/>
      <c r="F9" s="71">
        <f t="shared" si="0"/>
        <v>0</v>
      </c>
      <c r="G9" s="156">
        <v>0</v>
      </c>
      <c r="H9" s="407">
        <f>'Bdgt Yr 2'!H9*1.03</f>
        <v>0</v>
      </c>
      <c r="I9" s="25">
        <f t="shared" si="1"/>
        <v>0</v>
      </c>
      <c r="J9" s="25">
        <f t="shared" si="3"/>
        <v>0</v>
      </c>
      <c r="K9" s="25">
        <f t="shared" si="2"/>
        <v>0</v>
      </c>
      <c r="L9" s="382">
        <v>0</v>
      </c>
    </row>
    <row r="10" spans="1:12" x14ac:dyDescent="0.35">
      <c r="A10" s="29" t="s">
        <v>36</v>
      </c>
      <c r="B10" s="147">
        <v>5</v>
      </c>
      <c r="C10" s="167" t="str">
        <f>'Bdgt Yr 1'!C10</f>
        <v xml:space="preserve"> </v>
      </c>
      <c r="D10" s="562">
        <v>0</v>
      </c>
      <c r="E10" s="562"/>
      <c r="F10" s="71">
        <f t="shared" si="0"/>
        <v>0</v>
      </c>
      <c r="G10" s="156">
        <v>0</v>
      </c>
      <c r="H10" s="407">
        <f>'Bdgt Yr 2'!H10*1.03</f>
        <v>0</v>
      </c>
      <c r="I10" s="25">
        <f t="shared" si="1"/>
        <v>0</v>
      </c>
      <c r="J10" s="25">
        <f t="shared" si="3"/>
        <v>0</v>
      </c>
      <c r="K10" s="25">
        <f t="shared" si="2"/>
        <v>0</v>
      </c>
      <c r="L10" s="382">
        <v>0</v>
      </c>
    </row>
    <row r="11" spans="1:12" x14ac:dyDescent="0.35">
      <c r="A11" s="29" t="s">
        <v>36</v>
      </c>
      <c r="B11" s="147">
        <v>6</v>
      </c>
      <c r="C11" s="167" t="str">
        <f>'Bdgt Yr 1'!C11</f>
        <v xml:space="preserve"> </v>
      </c>
      <c r="D11" s="562">
        <v>0</v>
      </c>
      <c r="E11" s="562"/>
      <c r="F11" s="71">
        <f t="shared" si="0"/>
        <v>0</v>
      </c>
      <c r="G11" s="156">
        <v>0</v>
      </c>
      <c r="H11" s="407">
        <f>'Bdgt Yr 2'!H11*1.03</f>
        <v>0</v>
      </c>
      <c r="I11" s="25">
        <f t="shared" si="1"/>
        <v>0</v>
      </c>
      <c r="J11" s="25">
        <f t="shared" si="3"/>
        <v>0</v>
      </c>
      <c r="K11" s="25">
        <f t="shared" si="2"/>
        <v>0</v>
      </c>
      <c r="L11" s="382">
        <v>0</v>
      </c>
    </row>
    <row r="12" spans="1:12" ht="8.15" customHeight="1" x14ac:dyDescent="0.35">
      <c r="A12" s="135"/>
      <c r="B12" s="76"/>
      <c r="C12" s="14"/>
      <c r="D12" s="61"/>
      <c r="E12" s="62"/>
      <c r="F12" s="78"/>
      <c r="G12" s="21"/>
      <c r="H12" s="21"/>
      <c r="I12" s="20"/>
      <c r="J12" s="20"/>
      <c r="K12" s="20"/>
      <c r="L12" s="380"/>
    </row>
    <row r="13" spans="1:12" x14ac:dyDescent="0.35">
      <c r="A13" s="31"/>
      <c r="B13" s="149" t="s">
        <v>51</v>
      </c>
      <c r="C13" s="149"/>
      <c r="D13" s="150"/>
      <c r="E13" s="151"/>
      <c r="F13" s="115"/>
      <c r="G13" s="154"/>
      <c r="H13" s="152"/>
      <c r="I13" s="18">
        <f>SUM(I6:I12)</f>
        <v>0</v>
      </c>
      <c r="J13" s="18">
        <f>SUM(J6:J12)</f>
        <v>0</v>
      </c>
      <c r="K13" s="18">
        <f>SUM(K6:K12)</f>
        <v>0</v>
      </c>
      <c r="L13" s="117">
        <f>SUM(L6:L12)</f>
        <v>0</v>
      </c>
    </row>
    <row r="14" spans="1:12" ht="15.65" customHeight="1" x14ac:dyDescent="0.35">
      <c r="A14" s="135"/>
      <c r="B14" s="136"/>
      <c r="C14" s="136"/>
      <c r="D14" s="608" t="s">
        <v>47</v>
      </c>
      <c r="E14" s="608"/>
      <c r="F14" s="144"/>
      <c r="G14" s="52"/>
      <c r="H14" s="111"/>
      <c r="I14" s="301" t="s">
        <v>4</v>
      </c>
      <c r="J14" s="140" t="s">
        <v>5</v>
      </c>
      <c r="L14" s="405"/>
    </row>
    <row r="15" spans="1:12" x14ac:dyDescent="0.35">
      <c r="A15" s="135"/>
      <c r="B15" s="609" t="s">
        <v>52</v>
      </c>
      <c r="C15" s="610"/>
      <c r="D15" s="608"/>
      <c r="E15" s="608"/>
      <c r="F15" s="123" t="s">
        <v>1</v>
      </c>
      <c r="G15" s="52"/>
      <c r="H15" s="140" t="s">
        <v>3</v>
      </c>
      <c r="I15" s="301" t="s">
        <v>7</v>
      </c>
      <c r="J15" s="140" t="s">
        <v>8</v>
      </c>
      <c r="K15" s="296" t="s">
        <v>69</v>
      </c>
      <c r="L15" s="393" t="s">
        <v>6</v>
      </c>
    </row>
    <row r="16" spans="1:12" x14ac:dyDescent="0.35">
      <c r="A16" s="135"/>
      <c r="B16" s="609"/>
      <c r="C16" s="610"/>
      <c r="D16" s="65"/>
      <c r="E16" s="66"/>
      <c r="F16" s="138"/>
      <c r="G16" s="52"/>
      <c r="H16" s="141"/>
      <c r="I16" s="56"/>
      <c r="J16" s="141"/>
      <c r="K16" s="20"/>
      <c r="L16" s="380"/>
    </row>
    <row r="17" spans="1:12" ht="15.65" customHeight="1" x14ac:dyDescent="0.35">
      <c r="A17" s="29" t="s">
        <v>36</v>
      </c>
      <c r="B17" s="147">
        <v>1</v>
      </c>
      <c r="C17" s="167" t="str">
        <f>'Bdgt Yr 1'!C17</f>
        <v xml:space="preserve"> </v>
      </c>
      <c r="D17" s="562">
        <v>0</v>
      </c>
      <c r="E17" s="562"/>
      <c r="F17" s="71">
        <f>D17*12</f>
        <v>0</v>
      </c>
      <c r="G17" s="52"/>
      <c r="H17" s="407">
        <f>'Bdgt Yr 2'!H17*1.03</f>
        <v>0</v>
      </c>
      <c r="I17" s="25">
        <f>H17*D17</f>
        <v>0</v>
      </c>
      <c r="J17" s="25">
        <f>I17*0.221+5285*D17</f>
        <v>0</v>
      </c>
      <c r="K17" s="25">
        <f>+I17+J17</f>
        <v>0</v>
      </c>
      <c r="L17" s="382">
        <v>0</v>
      </c>
    </row>
    <row r="18" spans="1:12" x14ac:dyDescent="0.35">
      <c r="A18" s="29" t="s">
        <v>36</v>
      </c>
      <c r="B18" s="147">
        <v>2</v>
      </c>
      <c r="C18" s="167" t="str">
        <f>'Bdgt Yr 1'!C18</f>
        <v xml:space="preserve"> </v>
      </c>
      <c r="D18" s="562">
        <v>0</v>
      </c>
      <c r="E18" s="562"/>
      <c r="F18" s="71">
        <f>D18*12</f>
        <v>0</v>
      </c>
      <c r="G18" s="52"/>
      <c r="H18" s="407">
        <f>'Bdgt Yr 2'!H18*1.03</f>
        <v>0</v>
      </c>
      <c r="I18" s="25">
        <f>H18*D18</f>
        <v>0</v>
      </c>
      <c r="J18" s="25">
        <f t="shared" ref="J18:J19" si="4">I18*0.221+5285*D18</f>
        <v>0</v>
      </c>
      <c r="K18" s="25">
        <f>+I18+J18</f>
        <v>0</v>
      </c>
      <c r="L18" s="382">
        <v>0</v>
      </c>
    </row>
    <row r="19" spans="1:12" x14ac:dyDescent="0.35">
      <c r="A19" s="29" t="s">
        <v>36</v>
      </c>
      <c r="B19" s="147">
        <v>3</v>
      </c>
      <c r="C19" s="167" t="str">
        <f>'Bdgt Yr 1'!C19</f>
        <v xml:space="preserve"> </v>
      </c>
      <c r="D19" s="562">
        <v>0</v>
      </c>
      <c r="E19" s="562"/>
      <c r="F19" s="71">
        <f>D19*12</f>
        <v>0</v>
      </c>
      <c r="G19" s="52"/>
      <c r="H19" s="407">
        <f>'Bdgt Yr 2'!H19*1.03</f>
        <v>0</v>
      </c>
      <c r="I19" s="25">
        <f>H19*D19</f>
        <v>0</v>
      </c>
      <c r="J19" s="25">
        <f t="shared" si="4"/>
        <v>0</v>
      </c>
      <c r="K19" s="25">
        <f>+I19+J19</f>
        <v>0</v>
      </c>
      <c r="L19" s="382">
        <v>0</v>
      </c>
    </row>
    <row r="20" spans="1:12" x14ac:dyDescent="0.35">
      <c r="A20" s="146"/>
      <c r="B20" s="149" t="s">
        <v>50</v>
      </c>
      <c r="C20" s="149"/>
      <c r="D20" s="150"/>
      <c r="E20" s="151"/>
      <c r="F20" s="115"/>
      <c r="G20" s="154"/>
      <c r="H20" s="152"/>
      <c r="I20" s="18">
        <f>SUM(I17:I19)</f>
        <v>0</v>
      </c>
      <c r="J20" s="18">
        <f>SUM(J17:J19)</f>
        <v>0</v>
      </c>
      <c r="K20" s="18">
        <f>SUM(K17:K19)</f>
        <v>0</v>
      </c>
      <c r="L20" s="117">
        <f>SUM(L17:L19)</f>
        <v>0</v>
      </c>
    </row>
    <row r="21" spans="1:12" ht="17.149999999999999" customHeight="1" x14ac:dyDescent="0.35">
      <c r="A21" s="32"/>
      <c r="B21" s="136"/>
      <c r="C21" s="136"/>
      <c r="D21" s="608" t="s">
        <v>47</v>
      </c>
      <c r="E21" s="608"/>
      <c r="F21" s="144"/>
      <c r="G21" s="52"/>
      <c r="H21" s="111"/>
      <c r="I21" s="301" t="s">
        <v>4</v>
      </c>
      <c r="J21" s="140" t="s">
        <v>5</v>
      </c>
      <c r="L21" s="405"/>
    </row>
    <row r="22" spans="1:12" x14ac:dyDescent="0.35">
      <c r="A22" s="32"/>
      <c r="B22" s="611" t="s">
        <v>55</v>
      </c>
      <c r="C22" s="612"/>
      <c r="D22" s="608"/>
      <c r="E22" s="608"/>
      <c r="F22" s="123" t="s">
        <v>1</v>
      </c>
      <c r="G22" s="52"/>
      <c r="H22" s="72" t="s">
        <v>3</v>
      </c>
      <c r="I22" s="301" t="s">
        <v>7</v>
      </c>
      <c r="J22" s="140" t="s">
        <v>8</v>
      </c>
      <c r="K22" s="383" t="s">
        <v>69</v>
      </c>
      <c r="L22" s="393" t="s">
        <v>6</v>
      </c>
    </row>
    <row r="23" spans="1:12" x14ac:dyDescent="0.35">
      <c r="A23" s="32"/>
      <c r="B23" s="611"/>
      <c r="C23" s="612"/>
      <c r="D23" s="65"/>
      <c r="E23" s="66"/>
      <c r="F23" s="138"/>
      <c r="G23" s="52"/>
      <c r="H23" s="141"/>
      <c r="I23" s="56"/>
      <c r="J23" s="141"/>
      <c r="K23" s="20"/>
      <c r="L23" s="380"/>
    </row>
    <row r="24" spans="1:12" x14ac:dyDescent="0.35">
      <c r="A24" s="29" t="s">
        <v>36</v>
      </c>
      <c r="B24" s="147">
        <v>1</v>
      </c>
      <c r="C24" s="167" t="str">
        <f>'Bdgt Yr 1'!C24</f>
        <v xml:space="preserve"> </v>
      </c>
      <c r="D24" s="562">
        <v>0</v>
      </c>
      <c r="E24" s="562"/>
      <c r="F24" s="71">
        <f>D24*12</f>
        <v>0</v>
      </c>
      <c r="G24" s="52"/>
      <c r="H24" s="407">
        <f>'Bdgt Yr 2'!H24*1.03</f>
        <v>0</v>
      </c>
      <c r="I24" s="25">
        <f>H24*D24</f>
        <v>0</v>
      </c>
      <c r="J24" s="25">
        <f>I24*0.2411+5285*D24</f>
        <v>0</v>
      </c>
      <c r="K24" s="25">
        <f>+I24+J24</f>
        <v>0</v>
      </c>
      <c r="L24" s="382">
        <v>0</v>
      </c>
    </row>
    <row r="25" spans="1:12" x14ac:dyDescent="0.35">
      <c r="A25" s="29" t="s">
        <v>36</v>
      </c>
      <c r="B25" s="147">
        <v>2</v>
      </c>
      <c r="C25" s="167" t="str">
        <f>'Bdgt Yr 1'!C25</f>
        <v xml:space="preserve"> </v>
      </c>
      <c r="D25" s="562">
        <v>0</v>
      </c>
      <c r="E25" s="562"/>
      <c r="F25" s="71">
        <f>D25*12</f>
        <v>0</v>
      </c>
      <c r="G25" s="52"/>
      <c r="H25" s="407">
        <f>'Bdgt Yr 2'!H25*1.03</f>
        <v>0</v>
      </c>
      <c r="I25" s="25">
        <f>H25*D25</f>
        <v>0</v>
      </c>
      <c r="J25" s="25">
        <f t="shared" ref="J25:J27" si="5">I25*0.2411+5285*D25</f>
        <v>0</v>
      </c>
      <c r="K25" s="25">
        <f>+I25+J25</f>
        <v>0</v>
      </c>
      <c r="L25" s="382">
        <v>0</v>
      </c>
    </row>
    <row r="26" spans="1:12" x14ac:dyDescent="0.35">
      <c r="A26" s="29" t="s">
        <v>36</v>
      </c>
      <c r="B26" s="147">
        <v>3</v>
      </c>
      <c r="C26" s="167" t="str">
        <f>'Bdgt Yr 1'!C26</f>
        <v xml:space="preserve"> </v>
      </c>
      <c r="D26" s="562">
        <v>0</v>
      </c>
      <c r="E26" s="562"/>
      <c r="F26" s="71">
        <f>D26*12</f>
        <v>0</v>
      </c>
      <c r="G26" s="52"/>
      <c r="H26" s="407">
        <f>'Bdgt Yr 2'!H26*1.03</f>
        <v>0</v>
      </c>
      <c r="I26" s="25">
        <f>H26*D26</f>
        <v>0</v>
      </c>
      <c r="J26" s="25">
        <f t="shared" si="5"/>
        <v>0</v>
      </c>
      <c r="K26" s="25">
        <f>+I26+J26</f>
        <v>0</v>
      </c>
      <c r="L26" s="382">
        <v>0</v>
      </c>
    </row>
    <row r="27" spans="1:12" x14ac:dyDescent="0.35">
      <c r="A27" s="29" t="s">
        <v>36</v>
      </c>
      <c r="B27" s="147">
        <v>4</v>
      </c>
      <c r="C27" s="167" t="str">
        <f>'Bdgt Yr 1'!C27</f>
        <v xml:space="preserve"> </v>
      </c>
      <c r="D27" s="562">
        <v>0</v>
      </c>
      <c r="E27" s="562"/>
      <c r="F27" s="71">
        <f>D27*12</f>
        <v>0</v>
      </c>
      <c r="G27" s="52"/>
      <c r="H27" s="407">
        <f>'Bdgt Yr 2'!H27*1.03</f>
        <v>0</v>
      </c>
      <c r="I27" s="25">
        <f>H27*D27</f>
        <v>0</v>
      </c>
      <c r="J27" s="25">
        <f t="shared" si="5"/>
        <v>0</v>
      </c>
      <c r="K27" s="25">
        <f>+I27+J27</f>
        <v>0</v>
      </c>
      <c r="L27" s="382">
        <v>0</v>
      </c>
    </row>
    <row r="28" spans="1:12" x14ac:dyDescent="0.35">
      <c r="A28" s="146"/>
      <c r="B28" s="149" t="s">
        <v>46</v>
      </c>
      <c r="C28" s="149"/>
      <c r="D28" s="577" t="s">
        <v>36</v>
      </c>
      <c r="E28" s="578"/>
      <c r="F28" s="154"/>
      <c r="G28" s="154"/>
      <c r="H28" s="152"/>
      <c r="I28" s="18">
        <f>SUM(I24:I27)</f>
        <v>0</v>
      </c>
      <c r="J28" s="18">
        <f>SUM(J24:J27)</f>
        <v>0</v>
      </c>
      <c r="K28" s="18">
        <f>SUM(K24:K27)</f>
        <v>0</v>
      </c>
      <c r="L28" s="117">
        <f>SUM(L24:L27)</f>
        <v>0</v>
      </c>
    </row>
    <row r="29" spans="1:12" ht="15.65" customHeight="1" x14ac:dyDescent="0.35">
      <c r="A29" s="135"/>
      <c r="B29" s="136"/>
      <c r="C29" s="136"/>
      <c r="D29" s="613" t="s">
        <v>67</v>
      </c>
      <c r="E29" s="614"/>
      <c r="F29" s="145"/>
      <c r="G29" s="68"/>
      <c r="H29" s="68"/>
      <c r="I29" s="301" t="s">
        <v>4</v>
      </c>
      <c r="J29" s="140" t="s">
        <v>5</v>
      </c>
      <c r="L29" s="405"/>
    </row>
    <row r="30" spans="1:12" ht="15.65" customHeight="1" x14ac:dyDescent="0.35">
      <c r="A30" s="135"/>
      <c r="B30" s="148" t="s">
        <v>66</v>
      </c>
      <c r="C30" s="147"/>
      <c r="D30" s="615"/>
      <c r="E30" s="616"/>
      <c r="F30" s="67"/>
      <c r="G30" s="67"/>
      <c r="H30" s="67"/>
      <c r="I30" s="301" t="s">
        <v>7</v>
      </c>
      <c r="J30" s="140" t="s">
        <v>8</v>
      </c>
      <c r="K30" s="296" t="s">
        <v>69</v>
      </c>
      <c r="L30" s="393" t="s">
        <v>6</v>
      </c>
    </row>
    <row r="31" spans="1:12" ht="8.5" customHeight="1" x14ac:dyDescent="0.35">
      <c r="A31" s="135"/>
      <c r="B31" s="155"/>
      <c r="C31" s="147"/>
      <c r="D31" s="615"/>
      <c r="E31" s="616"/>
      <c r="F31" s="67"/>
      <c r="G31" s="67"/>
      <c r="H31" s="67"/>
      <c r="I31" s="141"/>
      <c r="J31" s="141"/>
      <c r="K31" s="142"/>
      <c r="L31" s="364"/>
    </row>
    <row r="32" spans="1:12" x14ac:dyDescent="0.35">
      <c r="A32" s="29" t="s">
        <v>36</v>
      </c>
      <c r="B32" s="147">
        <v>1</v>
      </c>
      <c r="C32" s="167" t="str">
        <f>'Bdgt Yr 1'!C32</f>
        <v xml:space="preserve"> </v>
      </c>
      <c r="D32" s="573">
        <v>0</v>
      </c>
      <c r="E32" s="573"/>
      <c r="F32" s="67"/>
      <c r="G32" s="67"/>
      <c r="H32" s="67"/>
      <c r="I32" s="407">
        <f>'Bdgt Yr 2'!I32*1.03</f>
        <v>0</v>
      </c>
      <c r="J32" s="25">
        <f>I32*0.0942+5285*D32</f>
        <v>0</v>
      </c>
      <c r="K32" s="25">
        <f>+I32+J32</f>
        <v>0</v>
      </c>
      <c r="L32" s="382">
        <v>0</v>
      </c>
    </row>
    <row r="33" spans="1:12" x14ac:dyDescent="0.35">
      <c r="A33" s="29" t="s">
        <v>36</v>
      </c>
      <c r="B33" s="147">
        <v>2</v>
      </c>
      <c r="C33" s="167" t="str">
        <f>'Bdgt Yr 1'!C33</f>
        <v xml:space="preserve"> </v>
      </c>
      <c r="D33" s="573">
        <v>0</v>
      </c>
      <c r="E33" s="573"/>
      <c r="F33" s="133"/>
      <c r="G33" s="133"/>
      <c r="H33" s="133"/>
      <c r="I33" s="407">
        <f>'Bdgt Yr 2'!I33*1.03</f>
        <v>0</v>
      </c>
      <c r="J33" s="25">
        <f>I33*0.0942+5285*D33</f>
        <v>0</v>
      </c>
      <c r="K33" s="25">
        <f>+I33+J33</f>
        <v>0</v>
      </c>
      <c r="L33" s="382">
        <v>0</v>
      </c>
    </row>
    <row r="34" spans="1:12" x14ac:dyDescent="0.35">
      <c r="A34" s="29"/>
      <c r="B34" s="155" t="s">
        <v>65</v>
      </c>
      <c r="C34" s="153"/>
      <c r="D34" s="574" t="s">
        <v>36</v>
      </c>
      <c r="E34" s="575"/>
      <c r="F34" s="67"/>
      <c r="G34" s="67"/>
      <c r="H34" s="67"/>
      <c r="I34" s="26" t="s">
        <v>36</v>
      </c>
      <c r="J34" s="25"/>
      <c r="K34" s="25"/>
      <c r="L34" s="380"/>
    </row>
    <row r="35" spans="1:12" x14ac:dyDescent="0.35">
      <c r="A35" s="29" t="s">
        <v>36</v>
      </c>
      <c r="B35" s="147">
        <v>3</v>
      </c>
      <c r="C35" s="167" t="str">
        <f>'Bdgt Yr 1'!C35</f>
        <v xml:space="preserve"> </v>
      </c>
      <c r="D35" s="574" t="s">
        <v>36</v>
      </c>
      <c r="E35" s="575"/>
      <c r="F35" s="67"/>
      <c r="G35" s="67"/>
      <c r="H35" s="67"/>
      <c r="I35" s="26">
        <v>0</v>
      </c>
      <c r="J35" s="25">
        <f>I35*0.0942</f>
        <v>0</v>
      </c>
      <c r="K35" s="25">
        <f>+I35+J35</f>
        <v>0</v>
      </c>
      <c r="L35" s="382">
        <v>0</v>
      </c>
    </row>
    <row r="36" spans="1:12" x14ac:dyDescent="0.35">
      <c r="A36" s="29" t="s">
        <v>36</v>
      </c>
      <c r="B36" s="147">
        <v>4</v>
      </c>
      <c r="C36" s="167" t="str">
        <f>'Bdgt Yr 1'!C36</f>
        <v xml:space="preserve"> </v>
      </c>
      <c r="D36" s="574" t="s">
        <v>36</v>
      </c>
      <c r="E36" s="575"/>
      <c r="F36" s="69"/>
      <c r="G36" s="69"/>
      <c r="H36" s="69"/>
      <c r="I36" s="26">
        <v>0</v>
      </c>
      <c r="J36" s="25">
        <f>I36*0.0942</f>
        <v>0</v>
      </c>
      <c r="K36" s="25">
        <f>+I36+J36</f>
        <v>0</v>
      </c>
      <c r="L36" s="382">
        <v>0</v>
      </c>
    </row>
    <row r="37" spans="1:12" x14ac:dyDescent="0.35">
      <c r="A37" s="146"/>
      <c r="B37" s="149" t="s">
        <v>68</v>
      </c>
      <c r="C37" s="149"/>
      <c r="D37" s="150"/>
      <c r="E37" s="151"/>
      <c r="F37" s="154"/>
      <c r="G37" s="154"/>
      <c r="H37" s="152"/>
      <c r="I37" s="18">
        <f>SUM(I32:I36)</f>
        <v>0</v>
      </c>
      <c r="J37" s="18">
        <f>SUM(J32:J36)</f>
        <v>0</v>
      </c>
      <c r="K37" s="18">
        <f>SUM(K32:K36)</f>
        <v>0</v>
      </c>
      <c r="L37" s="117">
        <f>SUM(L32:L36)</f>
        <v>0</v>
      </c>
    </row>
    <row r="38" spans="1:12" ht="7" customHeight="1" x14ac:dyDescent="0.35">
      <c r="A38" s="135"/>
      <c r="B38" s="136"/>
      <c r="C38" s="136"/>
      <c r="D38" s="63"/>
      <c r="E38" s="64"/>
      <c r="F38" s="67"/>
      <c r="G38" s="53"/>
      <c r="H38" s="56"/>
      <c r="I38" s="19"/>
      <c r="J38" s="19"/>
      <c r="K38" s="19"/>
      <c r="L38" s="380"/>
    </row>
    <row r="39" spans="1:12" ht="14.5" customHeight="1" x14ac:dyDescent="0.35">
      <c r="A39" s="135"/>
      <c r="B39" s="136"/>
      <c r="C39" s="136"/>
      <c r="D39" s="599" t="s">
        <v>54</v>
      </c>
      <c r="E39" s="600"/>
      <c r="F39" s="67"/>
      <c r="G39" s="54" t="s">
        <v>2</v>
      </c>
      <c r="H39" s="140" t="s">
        <v>9</v>
      </c>
      <c r="I39" s="301" t="s">
        <v>4</v>
      </c>
      <c r="J39" s="140" t="s">
        <v>5</v>
      </c>
      <c r="L39" s="405"/>
    </row>
    <row r="40" spans="1:12" x14ac:dyDescent="0.35">
      <c r="A40" s="135"/>
      <c r="B40" s="147"/>
      <c r="C40" s="147"/>
      <c r="D40" s="599"/>
      <c r="E40" s="600"/>
      <c r="F40" s="67"/>
      <c r="G40" s="410" t="s">
        <v>10</v>
      </c>
      <c r="H40" s="140"/>
      <c r="I40" s="301" t="s">
        <v>7</v>
      </c>
      <c r="J40" s="140" t="s">
        <v>8</v>
      </c>
      <c r="K40" s="296" t="s">
        <v>69</v>
      </c>
      <c r="L40" s="393" t="s">
        <v>6</v>
      </c>
    </row>
    <row r="41" spans="1:12" x14ac:dyDescent="0.35">
      <c r="A41" s="135"/>
      <c r="B41" s="155" t="s">
        <v>11</v>
      </c>
      <c r="C41" s="147"/>
      <c r="D41" s="65"/>
      <c r="E41" s="66"/>
      <c r="F41" s="67"/>
      <c r="G41" s="55"/>
      <c r="H41" s="141"/>
      <c r="I41" s="141"/>
      <c r="J41" s="141"/>
      <c r="K41" s="20"/>
      <c r="L41" s="380"/>
    </row>
    <row r="42" spans="1:12" x14ac:dyDescent="0.35">
      <c r="A42" s="29" t="s">
        <v>36</v>
      </c>
      <c r="B42" s="147">
        <v>1</v>
      </c>
      <c r="C42" s="147" t="s">
        <v>12</v>
      </c>
      <c r="D42" s="576">
        <v>0</v>
      </c>
      <c r="E42" s="576"/>
      <c r="F42" s="67"/>
      <c r="G42" s="126">
        <v>0</v>
      </c>
      <c r="H42" s="59">
        <v>0</v>
      </c>
      <c r="I42" s="25">
        <f>(+D42+G42)*H42</f>
        <v>0</v>
      </c>
      <c r="J42" s="25">
        <v>0</v>
      </c>
      <c r="K42" s="25">
        <f>+I42+J42</f>
        <v>0</v>
      </c>
      <c r="L42" s="382">
        <v>0</v>
      </c>
    </row>
    <row r="43" spans="1:12" x14ac:dyDescent="0.35">
      <c r="A43" s="29" t="s">
        <v>36</v>
      </c>
      <c r="B43" s="147">
        <v>2</v>
      </c>
      <c r="C43" s="147" t="s">
        <v>12</v>
      </c>
      <c r="D43" s="576">
        <v>0</v>
      </c>
      <c r="E43" s="576"/>
      <c r="F43" s="67"/>
      <c r="G43" s="126">
        <v>0</v>
      </c>
      <c r="H43" s="59">
        <v>0</v>
      </c>
      <c r="I43" s="25">
        <f t="shared" ref="I43:I44" si="6">(+D43+G43)*H43</f>
        <v>0</v>
      </c>
      <c r="J43" s="25">
        <v>0</v>
      </c>
      <c r="K43" s="25">
        <f>+I43+J43</f>
        <v>0</v>
      </c>
      <c r="L43" s="382">
        <v>0</v>
      </c>
    </row>
    <row r="44" spans="1:12" x14ac:dyDescent="0.35">
      <c r="A44" s="29" t="s">
        <v>36</v>
      </c>
      <c r="B44" s="147">
        <v>3</v>
      </c>
      <c r="C44" s="147" t="s">
        <v>61</v>
      </c>
      <c r="D44" s="576">
        <v>0</v>
      </c>
      <c r="E44" s="576"/>
      <c r="F44" s="67"/>
      <c r="G44" s="126">
        <v>0</v>
      </c>
      <c r="H44" s="59">
        <v>0</v>
      </c>
      <c r="I44" s="25">
        <f t="shared" si="6"/>
        <v>0</v>
      </c>
      <c r="J44" s="25">
        <v>0</v>
      </c>
      <c r="K44" s="25">
        <f>+I44+J44</f>
        <v>0</v>
      </c>
      <c r="L44" s="382">
        <v>0</v>
      </c>
    </row>
    <row r="45" spans="1:12" x14ac:dyDescent="0.35">
      <c r="A45" s="29" t="s">
        <v>36</v>
      </c>
      <c r="B45" s="147">
        <v>4</v>
      </c>
      <c r="C45" s="147" t="s">
        <v>13</v>
      </c>
      <c r="D45" s="576">
        <v>0</v>
      </c>
      <c r="E45" s="576"/>
      <c r="F45" s="67"/>
      <c r="G45" s="409">
        <v>0</v>
      </c>
      <c r="H45" s="59">
        <v>0</v>
      </c>
      <c r="I45" s="25">
        <f>(+D45+G45)*H45</f>
        <v>0</v>
      </c>
      <c r="J45" s="25">
        <v>0</v>
      </c>
      <c r="K45" s="25">
        <f>+I45+J45</f>
        <v>0</v>
      </c>
      <c r="L45" s="382">
        <v>0</v>
      </c>
    </row>
    <row r="46" spans="1:12" x14ac:dyDescent="0.35">
      <c r="A46" s="29" t="s">
        <v>36</v>
      </c>
      <c r="B46" s="147"/>
      <c r="C46" s="147"/>
      <c r="D46" s="113"/>
      <c r="E46" s="112"/>
      <c r="F46" s="133"/>
      <c r="G46" s="73" t="s">
        <v>58</v>
      </c>
      <c r="H46" s="116" t="s">
        <v>2</v>
      </c>
      <c r="I46" s="116" t="s">
        <v>48</v>
      </c>
      <c r="J46" s="158" t="s">
        <v>49</v>
      </c>
      <c r="K46" s="81"/>
      <c r="L46" s="381"/>
    </row>
    <row r="47" spans="1:12" x14ac:dyDescent="0.35">
      <c r="A47" s="29" t="s">
        <v>36</v>
      </c>
      <c r="B47" s="147">
        <v>5</v>
      </c>
      <c r="C47" s="147" t="s">
        <v>14</v>
      </c>
      <c r="D47" s="372"/>
      <c r="E47" s="372"/>
      <c r="F47" s="374"/>
      <c r="G47" s="157" t="s">
        <v>36</v>
      </c>
      <c r="H47" s="157" t="s">
        <v>36</v>
      </c>
      <c r="I47" s="110">
        <v>0</v>
      </c>
      <c r="J47" s="114">
        <v>0</v>
      </c>
      <c r="K47" s="25">
        <f>+I47+J47</f>
        <v>0</v>
      </c>
      <c r="L47" s="382">
        <v>0</v>
      </c>
    </row>
    <row r="48" spans="1:12" x14ac:dyDescent="0.35">
      <c r="A48" s="29" t="s">
        <v>36</v>
      </c>
      <c r="B48" s="147">
        <v>6</v>
      </c>
      <c r="C48" s="147" t="s">
        <v>14</v>
      </c>
      <c r="D48" s="372"/>
      <c r="E48" s="372"/>
      <c r="F48" s="374"/>
      <c r="G48" s="157" t="s">
        <v>36</v>
      </c>
      <c r="H48" s="157" t="s">
        <v>36</v>
      </c>
      <c r="I48" s="110">
        <v>0</v>
      </c>
      <c r="J48" s="114">
        <v>0</v>
      </c>
      <c r="K48" s="25">
        <f>+I48+J48</f>
        <v>0</v>
      </c>
      <c r="L48" s="382">
        <v>0</v>
      </c>
    </row>
    <row r="49" spans="1:12" ht="3.65" customHeight="1" x14ac:dyDescent="0.35">
      <c r="A49" s="135"/>
      <c r="B49" s="147"/>
      <c r="C49" s="147"/>
      <c r="D49" s="373"/>
      <c r="E49" s="373"/>
      <c r="F49" s="375"/>
      <c r="G49" s="64"/>
      <c r="H49" s="56"/>
      <c r="I49" s="56"/>
      <c r="J49" s="56"/>
      <c r="K49" s="19"/>
      <c r="L49" s="380"/>
    </row>
    <row r="50" spans="1:12" x14ac:dyDescent="0.35">
      <c r="A50" s="146"/>
      <c r="B50" s="149" t="s">
        <v>38</v>
      </c>
      <c r="C50" s="149"/>
      <c r="D50" s="150"/>
      <c r="E50" s="151"/>
      <c r="F50" s="51"/>
      <c r="G50" s="154"/>
      <c r="H50" s="152"/>
      <c r="I50" s="18">
        <f>SUM(I42:I49)</f>
        <v>0</v>
      </c>
      <c r="J50" s="16">
        <f>SUM(J42:J49)</f>
        <v>0</v>
      </c>
      <c r="K50" s="18">
        <f>SUM(K42:K49)</f>
        <v>0</v>
      </c>
      <c r="L50" s="117">
        <f>SUM(L42:L49)</f>
        <v>0</v>
      </c>
    </row>
    <row r="51" spans="1:12" ht="9" customHeight="1" x14ac:dyDescent="0.35">
      <c r="A51" s="135"/>
      <c r="B51" s="76"/>
      <c r="C51" s="76"/>
      <c r="D51" s="86"/>
      <c r="E51" s="87"/>
      <c r="F51" s="76"/>
      <c r="G51" s="20"/>
      <c r="H51" s="20"/>
      <c r="I51" s="20"/>
      <c r="J51" s="76"/>
      <c r="K51" s="20"/>
      <c r="L51" s="380"/>
    </row>
    <row r="52" spans="1:12" x14ac:dyDescent="0.35">
      <c r="A52" s="146"/>
      <c r="B52" s="149" t="s">
        <v>39</v>
      </c>
      <c r="C52" s="149"/>
      <c r="D52" s="150"/>
      <c r="E52" s="151"/>
      <c r="F52" s="149"/>
      <c r="G52" s="154"/>
      <c r="H52" s="152"/>
      <c r="I52" s="18">
        <f>+I13+I20+I28+I50+I37+J50</f>
        <v>0</v>
      </c>
      <c r="J52" s="18">
        <f>+J13+J20+J28+J37</f>
        <v>0</v>
      </c>
      <c r="K52" s="18">
        <f>+K13+K20+K28+K50+K37</f>
        <v>0</v>
      </c>
      <c r="L52" s="117">
        <f>+L13+L20+L28+L50+L37</f>
        <v>0</v>
      </c>
    </row>
    <row r="53" spans="1:12" ht="16" customHeight="1" x14ac:dyDescent="0.35">
      <c r="A53" s="34"/>
      <c r="B53" s="90" t="s">
        <v>56</v>
      </c>
      <c r="C53" s="147"/>
      <c r="D53" s="11"/>
      <c r="E53" s="11"/>
      <c r="F53" s="11"/>
      <c r="G53" s="11"/>
      <c r="H53" s="11"/>
      <c r="I53" s="11"/>
      <c r="J53" s="11"/>
      <c r="K53" s="88"/>
      <c r="L53" s="393" t="s">
        <v>6</v>
      </c>
    </row>
    <row r="54" spans="1:12" x14ac:dyDescent="0.35">
      <c r="A54" s="35" t="s">
        <v>36</v>
      </c>
      <c r="B54" s="147">
        <v>1</v>
      </c>
      <c r="C54" s="8"/>
      <c r="D54" s="12"/>
      <c r="E54" s="12"/>
      <c r="F54" s="12"/>
      <c r="G54" s="12"/>
      <c r="H54" s="12"/>
      <c r="I54" s="12"/>
      <c r="J54" s="9"/>
      <c r="K54" s="400">
        <v>0</v>
      </c>
      <c r="L54" s="382">
        <v>0</v>
      </c>
    </row>
    <row r="55" spans="1:12" x14ac:dyDescent="0.35">
      <c r="A55" s="36"/>
      <c r="B55" s="149" t="s">
        <v>57</v>
      </c>
      <c r="C55" s="149"/>
      <c r="D55" s="91"/>
      <c r="E55" s="91"/>
      <c r="F55" s="149"/>
      <c r="G55" s="149"/>
      <c r="H55" s="92"/>
      <c r="I55" s="92"/>
      <c r="J55" s="92"/>
      <c r="K55" s="386">
        <f>SUM(K54:K54)</f>
        <v>0</v>
      </c>
      <c r="L55" s="117">
        <f>SUM(L54:L54)</f>
        <v>0</v>
      </c>
    </row>
    <row r="56" spans="1:12" ht="15.65" customHeight="1" x14ac:dyDescent="0.35">
      <c r="A56" s="35"/>
      <c r="B56" s="155" t="s">
        <v>37</v>
      </c>
      <c r="C56" s="147"/>
      <c r="D56" s="147"/>
      <c r="E56" s="147"/>
      <c r="F56" s="147"/>
      <c r="G56" s="147"/>
      <c r="H56" s="147"/>
      <c r="I56" s="109"/>
      <c r="J56" s="11"/>
      <c r="K56" s="399"/>
      <c r="L56" s="393" t="s">
        <v>6</v>
      </c>
    </row>
    <row r="57" spans="1:12" ht="15" customHeight="1" x14ac:dyDescent="0.35">
      <c r="A57" s="37" t="s">
        <v>36</v>
      </c>
      <c r="B57" s="147">
        <v>1</v>
      </c>
      <c r="C57" s="147" t="s">
        <v>70</v>
      </c>
      <c r="D57" s="570"/>
      <c r="E57" s="570"/>
      <c r="F57" s="570"/>
      <c r="G57" s="570"/>
      <c r="H57" s="570"/>
      <c r="I57" s="570"/>
      <c r="J57" s="571"/>
      <c r="K57" s="400">
        <v>0</v>
      </c>
      <c r="L57" s="382">
        <v>0</v>
      </c>
    </row>
    <row r="58" spans="1:12" ht="15" customHeight="1" x14ac:dyDescent="0.35">
      <c r="A58" s="37" t="s">
        <v>36</v>
      </c>
      <c r="B58" s="147">
        <v>2</v>
      </c>
      <c r="C58" s="147" t="s">
        <v>71</v>
      </c>
      <c r="D58" s="603"/>
      <c r="E58" s="603"/>
      <c r="F58" s="603"/>
      <c r="G58" s="603"/>
      <c r="H58" s="603"/>
      <c r="I58" s="603"/>
      <c r="J58" s="604"/>
      <c r="K58" s="400">
        <v>0</v>
      </c>
      <c r="L58" s="382">
        <v>0</v>
      </c>
    </row>
    <row r="59" spans="1:12" x14ac:dyDescent="0.35">
      <c r="A59" s="36"/>
      <c r="B59" s="149" t="s">
        <v>40</v>
      </c>
      <c r="C59" s="149"/>
      <c r="D59" s="91"/>
      <c r="E59" s="91"/>
      <c r="F59" s="149"/>
      <c r="G59" s="149"/>
      <c r="H59" s="92"/>
      <c r="I59" s="92"/>
      <c r="J59" s="92"/>
      <c r="K59" s="386">
        <f>SUM(K57:K58)</f>
        <v>0</v>
      </c>
      <c r="L59" s="117">
        <f>SUM(L57:L58)</f>
        <v>0</v>
      </c>
    </row>
    <row r="60" spans="1:12" ht="14.15" customHeight="1" x14ac:dyDescent="0.35">
      <c r="A60" s="35"/>
      <c r="B60" s="155" t="s">
        <v>15</v>
      </c>
      <c r="C60" s="147"/>
      <c r="D60" s="147"/>
      <c r="E60" s="147"/>
      <c r="F60" s="147"/>
      <c r="G60" s="147"/>
      <c r="H60" s="11"/>
      <c r="I60" s="11"/>
      <c r="J60" s="11"/>
      <c r="K60" s="399"/>
      <c r="L60" s="393" t="s">
        <v>6</v>
      </c>
    </row>
    <row r="61" spans="1:12" x14ac:dyDescent="0.35">
      <c r="A61" s="38" t="s">
        <v>36</v>
      </c>
      <c r="B61" s="147">
        <v>1</v>
      </c>
      <c r="C61" s="147" t="s">
        <v>16</v>
      </c>
      <c r="D61" s="566"/>
      <c r="E61" s="566"/>
      <c r="F61" s="566"/>
      <c r="G61" s="566"/>
      <c r="H61" s="566"/>
      <c r="I61" s="566"/>
      <c r="J61" s="567"/>
      <c r="K61" s="400">
        <v>0</v>
      </c>
      <c r="L61" s="382">
        <v>0</v>
      </c>
    </row>
    <row r="62" spans="1:12" x14ac:dyDescent="0.35">
      <c r="A62" s="38" t="s">
        <v>36</v>
      </c>
      <c r="B62" s="147">
        <v>2</v>
      </c>
      <c r="C62" s="147" t="s">
        <v>17</v>
      </c>
      <c r="D62" s="568"/>
      <c r="E62" s="568"/>
      <c r="F62" s="568"/>
      <c r="G62" s="568"/>
      <c r="H62" s="568"/>
      <c r="I62" s="568"/>
      <c r="J62" s="569"/>
      <c r="K62" s="400">
        <v>0</v>
      </c>
      <c r="L62" s="382">
        <v>0</v>
      </c>
    </row>
    <row r="63" spans="1:12" x14ac:dyDescent="0.35">
      <c r="A63" s="38" t="s">
        <v>36</v>
      </c>
      <c r="B63" s="147">
        <v>3</v>
      </c>
      <c r="C63" s="147" t="s">
        <v>18</v>
      </c>
      <c r="D63" s="568"/>
      <c r="E63" s="568"/>
      <c r="F63" s="568"/>
      <c r="G63" s="568"/>
      <c r="H63" s="568"/>
      <c r="I63" s="568"/>
      <c r="J63" s="569"/>
      <c r="K63" s="400">
        <v>0</v>
      </c>
      <c r="L63" s="382">
        <v>0</v>
      </c>
    </row>
    <row r="64" spans="1:12" ht="18" customHeight="1" x14ac:dyDescent="0.35">
      <c r="A64" s="38" t="s">
        <v>36</v>
      </c>
      <c r="B64" s="147">
        <v>4</v>
      </c>
      <c r="C64" s="147" t="s">
        <v>19</v>
      </c>
      <c r="D64" s="568" t="s">
        <v>36</v>
      </c>
      <c r="E64" s="568"/>
      <c r="F64" s="568"/>
      <c r="G64" s="568"/>
      <c r="H64" s="568"/>
      <c r="I64" s="568"/>
      <c r="J64" s="569"/>
      <c r="K64" s="400">
        <v>0</v>
      </c>
      <c r="L64" s="382">
        <v>0</v>
      </c>
    </row>
    <row r="65" spans="1:12" x14ac:dyDescent="0.35">
      <c r="A65" s="36"/>
      <c r="B65" s="149" t="s">
        <v>41</v>
      </c>
      <c r="C65" s="149"/>
      <c r="D65" s="91"/>
      <c r="E65" s="91"/>
      <c r="F65" s="149"/>
      <c r="G65" s="149"/>
      <c r="H65" s="92"/>
      <c r="I65" s="92"/>
      <c r="J65" s="92"/>
      <c r="K65" s="386">
        <f>SUM(K61:K64)</f>
        <v>0</v>
      </c>
      <c r="L65" s="117">
        <f>SUM(L61:L64)</f>
        <v>0</v>
      </c>
    </row>
    <row r="66" spans="1:12" ht="18.649999999999999" customHeight="1" x14ac:dyDescent="0.35">
      <c r="A66" s="35"/>
      <c r="B66" s="155" t="s">
        <v>20</v>
      </c>
      <c r="C66" s="147"/>
      <c r="D66" s="601" t="s">
        <v>335</v>
      </c>
      <c r="E66" s="601"/>
      <c r="F66" s="601"/>
      <c r="G66" s="601"/>
      <c r="H66" s="601"/>
      <c r="I66" s="601"/>
      <c r="J66" s="602"/>
      <c r="K66" s="399"/>
      <c r="L66" s="393" t="s">
        <v>6</v>
      </c>
    </row>
    <row r="67" spans="1:12" x14ac:dyDescent="0.35">
      <c r="A67" s="38" t="s">
        <v>36</v>
      </c>
      <c r="B67" s="147">
        <v>1</v>
      </c>
      <c r="C67" s="147" t="s">
        <v>21</v>
      </c>
      <c r="D67" s="566" t="s">
        <v>36</v>
      </c>
      <c r="E67" s="566"/>
      <c r="F67" s="566"/>
      <c r="G67" s="566"/>
      <c r="H67" s="566"/>
      <c r="I67" s="566"/>
      <c r="J67" s="567"/>
      <c r="K67" s="400">
        <v>0</v>
      </c>
      <c r="L67" s="382">
        <v>0</v>
      </c>
    </row>
    <row r="68" spans="1:12" x14ac:dyDescent="0.35">
      <c r="A68" s="38" t="s">
        <v>36</v>
      </c>
      <c r="B68" s="147">
        <v>2</v>
      </c>
      <c r="C68" s="147" t="s">
        <v>22</v>
      </c>
      <c r="D68" s="568"/>
      <c r="E68" s="568"/>
      <c r="F68" s="568"/>
      <c r="G68" s="568"/>
      <c r="H68" s="568"/>
      <c r="I68" s="568"/>
      <c r="J68" s="569"/>
      <c r="K68" s="400">
        <v>0</v>
      </c>
      <c r="L68" s="382">
        <v>0</v>
      </c>
    </row>
    <row r="69" spans="1:12" x14ac:dyDescent="0.35">
      <c r="A69" s="38" t="s">
        <v>36</v>
      </c>
      <c r="B69" s="147">
        <v>3</v>
      </c>
      <c r="C69" s="147" t="s">
        <v>23</v>
      </c>
      <c r="D69" s="568"/>
      <c r="E69" s="568"/>
      <c r="F69" s="568"/>
      <c r="G69" s="568"/>
      <c r="H69" s="568"/>
      <c r="I69" s="568"/>
      <c r="J69" s="569"/>
      <c r="K69" s="400">
        <v>0</v>
      </c>
      <c r="L69" s="382">
        <v>0</v>
      </c>
    </row>
    <row r="70" spans="1:12" x14ac:dyDescent="0.35">
      <c r="A70" s="38" t="s">
        <v>36</v>
      </c>
      <c r="B70" s="147">
        <v>4</v>
      </c>
      <c r="C70" s="147" t="s">
        <v>24</v>
      </c>
      <c r="D70" s="568"/>
      <c r="E70" s="568"/>
      <c r="F70" s="568"/>
      <c r="G70" s="568"/>
      <c r="H70" s="568"/>
      <c r="I70" s="568"/>
      <c r="J70" s="569"/>
      <c r="K70" s="400">
        <v>0</v>
      </c>
      <c r="L70" s="382">
        <v>0</v>
      </c>
    </row>
    <row r="71" spans="1:12" x14ac:dyDescent="0.35">
      <c r="A71" s="38" t="s">
        <v>36</v>
      </c>
      <c r="B71" s="147">
        <v>5</v>
      </c>
      <c r="C71" s="147" t="s">
        <v>25</v>
      </c>
      <c r="D71" s="568"/>
      <c r="E71" s="568"/>
      <c r="F71" s="568"/>
      <c r="G71" s="568"/>
      <c r="H71" s="568"/>
      <c r="I71" s="568"/>
      <c r="J71" s="569"/>
      <c r="K71" s="400">
        <v>0</v>
      </c>
      <c r="L71" s="382">
        <v>0</v>
      </c>
    </row>
    <row r="72" spans="1:12" x14ac:dyDescent="0.35">
      <c r="A72" s="38" t="s">
        <v>36</v>
      </c>
      <c r="B72" s="147">
        <v>6</v>
      </c>
      <c r="C72" s="147" t="s">
        <v>344</v>
      </c>
      <c r="D72" s="568" t="s">
        <v>36</v>
      </c>
      <c r="E72" s="568"/>
      <c r="F72" s="568"/>
      <c r="G72" s="568"/>
      <c r="H72" s="568"/>
      <c r="I72" s="568"/>
      <c r="J72" s="569"/>
      <c r="K72" s="400">
        <v>0</v>
      </c>
      <c r="L72" s="382">
        <v>0</v>
      </c>
    </row>
    <row r="73" spans="1:12" ht="30.5" x14ac:dyDescent="0.35">
      <c r="A73" s="38" t="s">
        <v>36</v>
      </c>
      <c r="B73" s="147">
        <v>7</v>
      </c>
      <c r="C73" s="93" t="s">
        <v>26</v>
      </c>
      <c r="D73" s="568"/>
      <c r="E73" s="568"/>
      <c r="F73" s="568"/>
      <c r="G73" s="568"/>
      <c r="H73" s="568"/>
      <c r="I73" s="568"/>
      <c r="J73" s="569"/>
      <c r="K73" s="400">
        <v>0</v>
      </c>
      <c r="L73" s="382">
        <v>0</v>
      </c>
    </row>
    <row r="74" spans="1:12" ht="30.5" x14ac:dyDescent="0.35">
      <c r="A74" s="38" t="s">
        <v>36</v>
      </c>
      <c r="B74" s="147">
        <v>8</v>
      </c>
      <c r="C74" s="93" t="s">
        <v>27</v>
      </c>
      <c r="D74" s="568"/>
      <c r="E74" s="568"/>
      <c r="F74" s="568"/>
      <c r="G74" s="568"/>
      <c r="H74" s="568"/>
      <c r="I74" s="568"/>
      <c r="J74" s="569"/>
      <c r="K74" s="400">
        <v>0</v>
      </c>
      <c r="L74" s="382">
        <v>0</v>
      </c>
    </row>
    <row r="75" spans="1:12" x14ac:dyDescent="0.35">
      <c r="A75" s="35"/>
      <c r="B75" s="147">
        <v>9</v>
      </c>
      <c r="C75" s="147" t="s">
        <v>19</v>
      </c>
      <c r="D75" s="622" t="s">
        <v>36</v>
      </c>
      <c r="E75" s="622"/>
      <c r="F75" s="622"/>
      <c r="G75" s="622"/>
      <c r="H75" s="622"/>
      <c r="I75" s="622"/>
      <c r="J75" s="623"/>
      <c r="K75" s="400">
        <v>0</v>
      </c>
      <c r="L75" s="382">
        <v>0</v>
      </c>
    </row>
    <row r="76" spans="1:12" x14ac:dyDescent="0.35">
      <c r="A76" s="46"/>
      <c r="B76" s="124" t="s">
        <v>44</v>
      </c>
      <c r="C76" s="149"/>
      <c r="D76" s="149"/>
      <c r="E76" s="149"/>
      <c r="F76" s="149"/>
      <c r="G76" s="149"/>
      <c r="H76" s="92"/>
      <c r="I76" s="92"/>
      <c r="J76" s="92"/>
      <c r="K76" s="386">
        <f>SUM(K67:K75)</f>
        <v>0</v>
      </c>
      <c r="L76" s="117">
        <f>SUM(L67:L75)</f>
        <v>0</v>
      </c>
    </row>
    <row r="77" spans="1:12" ht="7.5" customHeight="1" x14ac:dyDescent="0.35">
      <c r="A77" s="46"/>
      <c r="B77" s="147"/>
      <c r="C77" s="147"/>
      <c r="D77" s="147"/>
      <c r="E77" s="147"/>
      <c r="F77" s="147"/>
      <c r="G77" s="147"/>
      <c r="H77" s="11"/>
      <c r="I77" s="11"/>
      <c r="J77" s="11"/>
      <c r="K77" s="399"/>
      <c r="L77" s="394"/>
    </row>
    <row r="78" spans="1:12" x14ac:dyDescent="0.35">
      <c r="A78" s="46"/>
      <c r="B78" s="124" t="s">
        <v>43</v>
      </c>
      <c r="C78" s="149"/>
      <c r="D78" s="149"/>
      <c r="E78" s="149"/>
      <c r="F78" s="149"/>
      <c r="G78" s="149"/>
      <c r="H78" s="92"/>
      <c r="I78" s="92"/>
      <c r="J78" s="92"/>
      <c r="K78" s="386">
        <f>+K52+K55+K59+K65+K76</f>
        <v>0</v>
      </c>
      <c r="L78" s="117">
        <f>+L52+L55+L59+L65+L76</f>
        <v>0</v>
      </c>
    </row>
    <row r="79" spans="1:12" ht="4.5" customHeight="1" x14ac:dyDescent="0.35">
      <c r="A79" s="46"/>
      <c r="B79" s="136"/>
      <c r="C79" s="136"/>
      <c r="D79" s="136"/>
      <c r="E79" s="136"/>
      <c r="F79" s="136"/>
      <c r="G79" s="136"/>
      <c r="H79" s="13"/>
      <c r="I79" s="10"/>
      <c r="J79" s="10"/>
      <c r="K79" s="19"/>
      <c r="L79" s="380"/>
    </row>
    <row r="80" spans="1:12" x14ac:dyDescent="0.35">
      <c r="A80" s="47" t="s">
        <v>36</v>
      </c>
      <c r="B80" s="125" t="s">
        <v>28</v>
      </c>
      <c r="C80" s="94"/>
      <c r="D80" s="95"/>
      <c r="E80" s="96" t="s">
        <v>29</v>
      </c>
      <c r="F80" s="460">
        <f>'Bdgt Yr 2'!F80</f>
        <v>0</v>
      </c>
      <c r="G80" s="22"/>
      <c r="H80" s="94" t="s">
        <v>42</v>
      </c>
      <c r="I80" s="22">
        <f>+K78-K74-K55-K65</f>
        <v>0</v>
      </c>
      <c r="J80" s="97"/>
      <c r="K80" s="28">
        <f>F80*I80</f>
        <v>0</v>
      </c>
      <c r="L80" s="382">
        <v>0</v>
      </c>
    </row>
    <row r="81" spans="1:12" ht="4.5" customHeight="1" x14ac:dyDescent="0.35">
      <c r="A81" s="48"/>
      <c r="B81" s="98"/>
      <c r="C81" s="98"/>
      <c r="D81" s="98"/>
      <c r="E81" s="98"/>
      <c r="F81" s="98"/>
      <c r="G81" s="98"/>
      <c r="H81" s="103"/>
      <c r="I81" s="23"/>
      <c r="J81" s="23"/>
      <c r="K81" s="24"/>
      <c r="L81" s="17"/>
    </row>
    <row r="82" spans="1:12" x14ac:dyDescent="0.35">
      <c r="A82" s="49"/>
      <c r="B82" s="124" t="s">
        <v>45</v>
      </c>
      <c r="C82" s="149"/>
      <c r="D82" s="149"/>
      <c r="E82" s="149"/>
      <c r="F82" s="149"/>
      <c r="G82" s="149"/>
      <c r="H82" s="92"/>
      <c r="I82" s="92"/>
      <c r="J82" s="92"/>
      <c r="K82" s="118">
        <f>+K78+K80</f>
        <v>0</v>
      </c>
      <c r="L82" s="119">
        <f>+L78+L80</f>
        <v>0</v>
      </c>
    </row>
    <row r="83" spans="1:12" ht="6.65" customHeight="1" x14ac:dyDescent="0.35">
      <c r="A83" s="48"/>
      <c r="B83" s="50"/>
      <c r="C83" s="50"/>
      <c r="D83" s="50"/>
      <c r="E83" s="50"/>
      <c r="F83" s="50"/>
      <c r="G83" s="50"/>
      <c r="H83" s="99"/>
      <c r="I83" s="44"/>
      <c r="J83" s="27"/>
      <c r="K83" s="45"/>
      <c r="L83" s="27"/>
    </row>
    <row r="84" spans="1:12" x14ac:dyDescent="0.35">
      <c r="A84" s="100"/>
      <c r="B84" s="101"/>
      <c r="C84" s="101"/>
      <c r="D84" s="101"/>
      <c r="E84" s="101"/>
      <c r="F84" s="101"/>
      <c r="G84" s="101"/>
      <c r="H84" s="101"/>
      <c r="I84" s="101"/>
      <c r="J84" s="120" t="s">
        <v>337</v>
      </c>
      <c r="K84" s="595">
        <f>+K82+L82</f>
        <v>0</v>
      </c>
      <c r="L84" s="596"/>
    </row>
    <row r="85" spans="1:12" ht="17.149999999999999" customHeight="1" x14ac:dyDescent="0.35">
      <c r="A85" s="104" t="s">
        <v>30</v>
      </c>
      <c r="B85" s="591" t="s">
        <v>36</v>
      </c>
      <c r="C85" s="591"/>
      <c r="D85" s="591"/>
      <c r="E85" s="591"/>
      <c r="F85" s="591"/>
      <c r="G85" s="591"/>
      <c r="H85" s="591"/>
      <c r="I85" s="591"/>
      <c r="J85" s="591"/>
      <c r="K85" s="591"/>
      <c r="L85" s="592"/>
    </row>
    <row r="86" spans="1:12" ht="16.5" customHeight="1" x14ac:dyDescent="0.35">
      <c r="A86" s="102"/>
      <c r="B86" s="593"/>
      <c r="C86" s="593"/>
      <c r="D86" s="593"/>
      <c r="E86" s="593"/>
      <c r="F86" s="593"/>
      <c r="G86" s="593"/>
      <c r="H86" s="593"/>
      <c r="I86" s="593"/>
      <c r="J86" s="593"/>
      <c r="K86" s="593"/>
      <c r="L86" s="594"/>
    </row>
    <row r="87" spans="1:12" x14ac:dyDescent="0.35">
      <c r="A87" s="105"/>
      <c r="B87" s="7"/>
      <c r="C87" s="7"/>
      <c r="D87" s="7"/>
      <c r="E87" s="7"/>
      <c r="F87" s="7"/>
      <c r="G87" s="7"/>
      <c r="H87" s="7"/>
      <c r="I87" s="7"/>
      <c r="J87" s="7"/>
      <c r="K87" s="7"/>
      <c r="L87" s="7"/>
    </row>
    <row r="88" spans="1:12" s="128" customFormat="1" ht="18.5" x14ac:dyDescent="0.45">
      <c r="A88" s="127"/>
      <c r="B88" s="127"/>
      <c r="C88" s="379" t="s">
        <v>340</v>
      </c>
      <c r="D88" s="2"/>
      <c r="E88" s="2"/>
      <c r="F88" s="129"/>
      <c r="G88" s="129"/>
      <c r="H88" s="129"/>
      <c r="I88" s="129"/>
      <c r="J88" s="1"/>
      <c r="K88" s="1"/>
    </row>
    <row r="89" spans="1:12" ht="17.5" customHeight="1" x14ac:dyDescent="0.45">
      <c r="A89" s="7"/>
      <c r="B89" s="7"/>
      <c r="C89" s="379" t="s">
        <v>339</v>
      </c>
      <c r="D89" s="2"/>
      <c r="E89" s="2"/>
      <c r="F89" s="129"/>
      <c r="G89" s="129"/>
      <c r="H89" s="129"/>
      <c r="I89" s="129"/>
      <c r="J89" s="1"/>
      <c r="K89" s="1"/>
    </row>
    <row r="90" spans="1:12" x14ac:dyDescent="0.35">
      <c r="A90" s="7"/>
      <c r="B90" s="7"/>
      <c r="C90" s="3"/>
      <c r="D90" s="2"/>
      <c r="E90" s="2"/>
      <c r="F90" s="129"/>
      <c r="G90" s="129"/>
      <c r="H90" s="129"/>
      <c r="I90" s="129"/>
      <c r="J90" s="1"/>
      <c r="K90" s="1"/>
    </row>
  </sheetData>
  <sheetProtection password="E0E1" sheet="1" objects="1" scenarios="1"/>
  <mergeCells count="56">
    <mergeCell ref="K84:L84"/>
    <mergeCell ref="B85:L86"/>
    <mergeCell ref="D63:J63"/>
    <mergeCell ref="D64:J64"/>
    <mergeCell ref="D66:J66"/>
    <mergeCell ref="D73:J73"/>
    <mergeCell ref="D74:J74"/>
    <mergeCell ref="D75:J75"/>
    <mergeCell ref="D67:J67"/>
    <mergeCell ref="D68:J68"/>
    <mergeCell ref="D69:J69"/>
    <mergeCell ref="D70:J70"/>
    <mergeCell ref="D71:J71"/>
    <mergeCell ref="D72:J72"/>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0"/>
  <sheetViews>
    <sheetView zoomScale="80" zoomScaleNormal="80" workbookViewId="0">
      <selection activeCell="A2" sqref="A2"/>
    </sheetView>
  </sheetViews>
  <sheetFormatPr defaultColWidth="8.81640625" defaultRowHeight="15.5" x14ac:dyDescent="0.35"/>
  <cols>
    <col min="1" max="1" width="15" style="108" customWidth="1"/>
    <col min="2" max="2" width="9.1796875" style="134" customWidth="1"/>
    <col min="3" max="3" width="48.453125" style="134" customWidth="1"/>
    <col min="4" max="4" width="6.453125" style="134" customWidth="1"/>
    <col min="5" max="5" width="5.54296875" style="134" customWidth="1"/>
    <col min="6" max="6" width="10.453125" style="134" customWidth="1"/>
    <col min="7" max="7" width="10.54296875" style="134" customWidth="1"/>
    <col min="8" max="8" width="15.54296875" style="134" customWidth="1"/>
    <col min="9" max="9" width="14.54296875" style="134" customWidth="1"/>
    <col min="10" max="10" width="15.54296875" style="134" bestFit="1" customWidth="1"/>
    <col min="11" max="11" width="16.453125" style="134" customWidth="1"/>
    <col min="12" max="12" width="15" style="134" customWidth="1"/>
    <col min="13" max="16384" width="8.81640625" style="134"/>
  </cols>
  <sheetData>
    <row r="1" spans="1:12" s="6" customFormat="1" ht="52.5" customHeight="1" x14ac:dyDescent="0.35">
      <c r="A1" s="579" t="s">
        <v>62</v>
      </c>
      <c r="B1" s="580"/>
      <c r="C1" s="130" t="s">
        <v>64</v>
      </c>
      <c r="D1" s="581" t="s">
        <v>60</v>
      </c>
      <c r="E1" s="581"/>
      <c r="F1" s="581"/>
      <c r="G1" s="617" t="str">
        <f>'Bdgt Yr 1'!G1:I1</f>
        <v xml:space="preserve"> </v>
      </c>
      <c r="H1" s="617"/>
      <c r="I1" s="618"/>
      <c r="J1" s="131" t="s">
        <v>63</v>
      </c>
      <c r="K1" s="619" t="str">
        <f>'Bdgt Yr 1'!K1:L1</f>
        <v xml:space="preserve"> </v>
      </c>
      <c r="L1" s="620"/>
    </row>
    <row r="2" spans="1:12" ht="44.15" customHeight="1" x14ac:dyDescent="0.35">
      <c r="A2" s="377" t="s">
        <v>0</v>
      </c>
      <c r="B2" s="621" t="str">
        <f>'Bdgt Yr 1'!B2:G2</f>
        <v xml:space="preserve"> </v>
      </c>
      <c r="C2" s="617"/>
      <c r="D2" s="617"/>
      <c r="E2" s="617"/>
      <c r="F2" s="617"/>
      <c r="G2" s="618"/>
      <c r="H2" s="132" t="s">
        <v>31</v>
      </c>
      <c r="I2" s="458" t="e">
        <f>'Bdgt Yr 3'!I2+1</f>
        <v>#VALUE!</v>
      </c>
      <c r="J2" s="587" t="s">
        <v>343</v>
      </c>
      <c r="K2" s="588"/>
      <c r="L2" s="589"/>
    </row>
    <row r="3" spans="1:12" ht="42" customHeight="1" x14ac:dyDescent="0.35">
      <c r="A3" s="376" t="s">
        <v>103</v>
      </c>
      <c r="B3" s="51"/>
      <c r="C3" s="51"/>
      <c r="D3" s="565" t="s">
        <v>32</v>
      </c>
      <c r="E3" s="565"/>
      <c r="F3" s="560" t="s">
        <v>1</v>
      </c>
      <c r="G3" s="561" t="s">
        <v>33</v>
      </c>
      <c r="H3" s="166" t="s">
        <v>3</v>
      </c>
      <c r="I3" s="60" t="s">
        <v>34</v>
      </c>
      <c r="J3" s="60" t="s">
        <v>35</v>
      </c>
      <c r="K3" s="160" t="s">
        <v>69</v>
      </c>
      <c r="L3" s="378" t="s">
        <v>6</v>
      </c>
    </row>
    <row r="4" spans="1:12" s="6" customFormat="1" ht="9" customHeight="1" x14ac:dyDescent="0.3">
      <c r="A4" s="607"/>
      <c r="B4" s="74"/>
      <c r="C4" s="74"/>
      <c r="D4" s="572" t="s">
        <v>36</v>
      </c>
      <c r="E4" s="572"/>
      <c r="F4" s="77"/>
      <c r="G4" s="77" t="s">
        <v>36</v>
      </c>
      <c r="H4" s="79"/>
      <c r="I4" s="79" t="s">
        <v>36</v>
      </c>
      <c r="J4" s="79" t="s">
        <v>36</v>
      </c>
      <c r="K4" s="80"/>
      <c r="L4" s="404"/>
    </row>
    <row r="5" spans="1:12" x14ac:dyDescent="0.35">
      <c r="A5" s="607"/>
      <c r="B5" s="148" t="s">
        <v>53</v>
      </c>
      <c r="C5" s="147"/>
      <c r="D5" s="65"/>
      <c r="E5" s="66"/>
      <c r="F5" s="55"/>
      <c r="G5" s="55"/>
      <c r="H5" s="141"/>
      <c r="I5" s="141"/>
      <c r="J5" s="141"/>
      <c r="K5" s="142"/>
      <c r="L5" s="364"/>
    </row>
    <row r="6" spans="1:12" ht="15.65" customHeight="1" x14ac:dyDescent="0.35">
      <c r="A6" s="29" t="s">
        <v>36</v>
      </c>
      <c r="B6" s="147">
        <v>1</v>
      </c>
      <c r="C6" s="167" t="str">
        <f>'Bdgt Yr 1'!C6</f>
        <v xml:space="preserve"> </v>
      </c>
      <c r="D6" s="562">
        <v>0</v>
      </c>
      <c r="E6" s="562"/>
      <c r="F6" s="71">
        <f t="shared" ref="F6:F11" si="0">D6*9</f>
        <v>0</v>
      </c>
      <c r="G6" s="462">
        <v>0</v>
      </c>
      <c r="H6" s="407">
        <f>'Bdgt Yr 3'!H6*1.03</f>
        <v>0</v>
      </c>
      <c r="I6" s="25">
        <f t="shared" ref="I6:I11" si="1">H6*D6+H6/9*G6</f>
        <v>0</v>
      </c>
      <c r="J6" s="25">
        <f>(H6*D6*0.221)+(5285*D6)+(H6/9*G6*0.221)</f>
        <v>0</v>
      </c>
      <c r="K6" s="25">
        <f t="shared" ref="K6:K11" si="2">+I6+J6</f>
        <v>0</v>
      </c>
      <c r="L6" s="382">
        <v>0</v>
      </c>
    </row>
    <row r="7" spans="1:12" ht="15.65" customHeight="1" x14ac:dyDescent="0.35">
      <c r="A7" s="29" t="s">
        <v>36</v>
      </c>
      <c r="B7" s="147">
        <v>2</v>
      </c>
      <c r="C7" s="167" t="str">
        <f>'Bdgt Yr 1'!C7</f>
        <v xml:space="preserve"> </v>
      </c>
      <c r="D7" s="562">
        <v>0</v>
      </c>
      <c r="E7" s="562"/>
      <c r="F7" s="71">
        <f t="shared" si="0"/>
        <v>0</v>
      </c>
      <c r="G7" s="462">
        <v>0</v>
      </c>
      <c r="H7" s="407">
        <f>'Bdgt Yr 3'!H7*1.03</f>
        <v>0</v>
      </c>
      <c r="I7" s="25">
        <f t="shared" si="1"/>
        <v>0</v>
      </c>
      <c r="J7" s="25">
        <f t="shared" ref="J7:J11" si="3">(H7*D7*0.221)+(5285*D7)+(H7/9*G7*0.221)</f>
        <v>0</v>
      </c>
      <c r="K7" s="25">
        <f t="shared" si="2"/>
        <v>0</v>
      </c>
      <c r="L7" s="382">
        <v>0</v>
      </c>
    </row>
    <row r="8" spans="1:12" x14ac:dyDescent="0.35">
      <c r="A8" s="29" t="s">
        <v>36</v>
      </c>
      <c r="B8" s="147">
        <v>3</v>
      </c>
      <c r="C8" s="167" t="str">
        <f>'Bdgt Yr 1'!C8</f>
        <v xml:space="preserve"> </v>
      </c>
      <c r="D8" s="562">
        <v>0</v>
      </c>
      <c r="E8" s="562"/>
      <c r="F8" s="71">
        <f t="shared" si="0"/>
        <v>0</v>
      </c>
      <c r="G8" s="156">
        <v>0</v>
      </c>
      <c r="H8" s="407">
        <f>'Bdgt Yr 3'!H8*1.03</f>
        <v>0</v>
      </c>
      <c r="I8" s="25">
        <f t="shared" si="1"/>
        <v>0</v>
      </c>
      <c r="J8" s="25">
        <f t="shared" si="3"/>
        <v>0</v>
      </c>
      <c r="K8" s="25">
        <f t="shared" si="2"/>
        <v>0</v>
      </c>
      <c r="L8" s="382">
        <v>0</v>
      </c>
    </row>
    <row r="9" spans="1:12" x14ac:dyDescent="0.35">
      <c r="A9" s="29" t="s">
        <v>36</v>
      </c>
      <c r="B9" s="147">
        <v>4</v>
      </c>
      <c r="C9" s="167" t="str">
        <f>'Bdgt Yr 1'!C9</f>
        <v xml:space="preserve"> </v>
      </c>
      <c r="D9" s="562">
        <v>0</v>
      </c>
      <c r="E9" s="562"/>
      <c r="F9" s="71">
        <f t="shared" si="0"/>
        <v>0</v>
      </c>
      <c r="G9" s="156">
        <v>0</v>
      </c>
      <c r="H9" s="407">
        <f>'Bdgt Yr 3'!H9*1.03</f>
        <v>0</v>
      </c>
      <c r="I9" s="25">
        <f t="shared" si="1"/>
        <v>0</v>
      </c>
      <c r="J9" s="25">
        <f t="shared" si="3"/>
        <v>0</v>
      </c>
      <c r="K9" s="25">
        <f t="shared" si="2"/>
        <v>0</v>
      </c>
      <c r="L9" s="382">
        <v>0</v>
      </c>
    </row>
    <row r="10" spans="1:12" x14ac:dyDescent="0.35">
      <c r="A10" s="29" t="s">
        <v>36</v>
      </c>
      <c r="B10" s="147">
        <v>5</v>
      </c>
      <c r="C10" s="167" t="str">
        <f>'Bdgt Yr 1'!C10</f>
        <v xml:space="preserve"> </v>
      </c>
      <c r="D10" s="562">
        <v>0</v>
      </c>
      <c r="E10" s="562"/>
      <c r="F10" s="71">
        <f t="shared" si="0"/>
        <v>0</v>
      </c>
      <c r="G10" s="156">
        <v>0</v>
      </c>
      <c r="H10" s="407">
        <f>'Bdgt Yr 3'!H10*1.03</f>
        <v>0</v>
      </c>
      <c r="I10" s="25">
        <f t="shared" si="1"/>
        <v>0</v>
      </c>
      <c r="J10" s="25">
        <f t="shared" si="3"/>
        <v>0</v>
      </c>
      <c r="K10" s="25">
        <f t="shared" si="2"/>
        <v>0</v>
      </c>
      <c r="L10" s="382">
        <v>0</v>
      </c>
    </row>
    <row r="11" spans="1:12" x14ac:dyDescent="0.35">
      <c r="A11" s="29" t="s">
        <v>36</v>
      </c>
      <c r="B11" s="147">
        <v>6</v>
      </c>
      <c r="C11" s="167" t="str">
        <f>'Bdgt Yr 1'!C11</f>
        <v xml:space="preserve"> </v>
      </c>
      <c r="D11" s="562">
        <v>0</v>
      </c>
      <c r="E11" s="562"/>
      <c r="F11" s="71">
        <f t="shared" si="0"/>
        <v>0</v>
      </c>
      <c r="G11" s="156">
        <v>0</v>
      </c>
      <c r="H11" s="407">
        <f>'Bdgt Yr 3'!H11*1.03</f>
        <v>0</v>
      </c>
      <c r="I11" s="25">
        <f t="shared" si="1"/>
        <v>0</v>
      </c>
      <c r="J11" s="25">
        <f t="shared" si="3"/>
        <v>0</v>
      </c>
      <c r="K11" s="25">
        <f t="shared" si="2"/>
        <v>0</v>
      </c>
      <c r="L11" s="382">
        <v>0</v>
      </c>
    </row>
    <row r="12" spans="1:12" ht="8.15" customHeight="1" x14ac:dyDescent="0.35">
      <c r="A12" s="135"/>
      <c r="B12" s="76"/>
      <c r="C12" s="14"/>
      <c r="D12" s="61"/>
      <c r="E12" s="62"/>
      <c r="F12" s="78"/>
      <c r="G12" s="21"/>
      <c r="H12" s="20"/>
      <c r="I12" s="20"/>
      <c r="J12" s="20"/>
      <c r="K12" s="20"/>
      <c r="L12" s="380"/>
    </row>
    <row r="13" spans="1:12" x14ac:dyDescent="0.35">
      <c r="A13" s="31"/>
      <c r="B13" s="149" t="s">
        <v>51</v>
      </c>
      <c r="C13" s="149"/>
      <c r="D13" s="150"/>
      <c r="E13" s="151"/>
      <c r="F13" s="115"/>
      <c r="G13" s="154"/>
      <c r="H13" s="152"/>
      <c r="I13" s="18">
        <f>SUM(I6:I12)</f>
        <v>0</v>
      </c>
      <c r="J13" s="18">
        <f>SUM(J6:J12)</f>
        <v>0</v>
      </c>
      <c r="K13" s="18">
        <f>SUM(K6:K12)</f>
        <v>0</v>
      </c>
      <c r="L13" s="117">
        <f>SUM(L6:L12)</f>
        <v>0</v>
      </c>
    </row>
    <row r="14" spans="1:12" ht="15.65" customHeight="1" x14ac:dyDescent="0.35">
      <c r="A14" s="135"/>
      <c r="B14" s="136"/>
      <c r="C14" s="136"/>
      <c r="D14" s="608" t="s">
        <v>47</v>
      </c>
      <c r="E14" s="608"/>
      <c r="F14" s="144"/>
      <c r="G14" s="52"/>
      <c r="H14" s="111"/>
      <c r="I14" s="301" t="s">
        <v>4</v>
      </c>
      <c r="J14" s="140" t="s">
        <v>5</v>
      </c>
      <c r="L14" s="405"/>
    </row>
    <row r="15" spans="1:12" x14ac:dyDescent="0.35">
      <c r="A15" s="135"/>
      <c r="B15" s="609" t="s">
        <v>52</v>
      </c>
      <c r="C15" s="610"/>
      <c r="D15" s="608"/>
      <c r="E15" s="608"/>
      <c r="F15" s="123" t="s">
        <v>1</v>
      </c>
      <c r="G15" s="52"/>
      <c r="H15" s="140" t="s">
        <v>3</v>
      </c>
      <c r="I15" s="301" t="s">
        <v>7</v>
      </c>
      <c r="J15" s="140" t="s">
        <v>8</v>
      </c>
      <c r="K15" s="296" t="s">
        <v>69</v>
      </c>
      <c r="L15" s="393" t="s">
        <v>6</v>
      </c>
    </row>
    <row r="16" spans="1:12" x14ac:dyDescent="0.35">
      <c r="A16" s="135"/>
      <c r="B16" s="609"/>
      <c r="C16" s="610"/>
      <c r="D16" s="65"/>
      <c r="E16" s="66"/>
      <c r="F16" s="138"/>
      <c r="G16" s="52"/>
      <c r="H16" s="141"/>
      <c r="I16" s="56"/>
      <c r="J16" s="141"/>
      <c r="K16" s="20"/>
      <c r="L16" s="380"/>
    </row>
    <row r="17" spans="1:12" ht="15.65" customHeight="1" x14ac:dyDescent="0.35">
      <c r="A17" s="29" t="s">
        <v>36</v>
      </c>
      <c r="B17" s="147">
        <v>1</v>
      </c>
      <c r="C17" s="167" t="str">
        <f>'Bdgt Yr 1'!C17</f>
        <v xml:space="preserve"> </v>
      </c>
      <c r="D17" s="562">
        <v>0</v>
      </c>
      <c r="E17" s="562"/>
      <c r="F17" s="71">
        <f>D17*12</f>
        <v>0</v>
      </c>
      <c r="G17" s="52"/>
      <c r="H17" s="407">
        <f>'Bdgt Yr 3'!H17*1.03</f>
        <v>0</v>
      </c>
      <c r="I17" s="25">
        <f>H17*D17</f>
        <v>0</v>
      </c>
      <c r="J17" s="25">
        <f>I17*0.221+5285*D17</f>
        <v>0</v>
      </c>
      <c r="K17" s="25">
        <f>+I17+J17</f>
        <v>0</v>
      </c>
      <c r="L17" s="382">
        <v>0</v>
      </c>
    </row>
    <row r="18" spans="1:12" x14ac:dyDescent="0.35">
      <c r="A18" s="29" t="s">
        <v>36</v>
      </c>
      <c r="B18" s="147">
        <v>2</v>
      </c>
      <c r="C18" s="167" t="str">
        <f>'Bdgt Yr 1'!C18</f>
        <v xml:space="preserve"> </v>
      </c>
      <c r="D18" s="562">
        <v>0</v>
      </c>
      <c r="E18" s="562"/>
      <c r="F18" s="71">
        <f>D18*12</f>
        <v>0</v>
      </c>
      <c r="G18" s="52"/>
      <c r="H18" s="407">
        <f>'Bdgt Yr 3'!H18*1.03</f>
        <v>0</v>
      </c>
      <c r="I18" s="25">
        <f>H18*D18</f>
        <v>0</v>
      </c>
      <c r="J18" s="25">
        <f t="shared" ref="J18:J19" si="4">I18*0.221+5285*D18</f>
        <v>0</v>
      </c>
      <c r="K18" s="25">
        <f>+I18+J18</f>
        <v>0</v>
      </c>
      <c r="L18" s="382">
        <v>0</v>
      </c>
    </row>
    <row r="19" spans="1:12" x14ac:dyDescent="0.35">
      <c r="A19" s="29" t="s">
        <v>36</v>
      </c>
      <c r="B19" s="147">
        <v>3</v>
      </c>
      <c r="C19" s="167" t="str">
        <f>'Bdgt Yr 1'!C19</f>
        <v xml:space="preserve"> </v>
      </c>
      <c r="D19" s="562">
        <v>0</v>
      </c>
      <c r="E19" s="562"/>
      <c r="F19" s="71">
        <f>D19*12</f>
        <v>0</v>
      </c>
      <c r="G19" s="52"/>
      <c r="H19" s="407">
        <f>'Bdgt Yr 3'!H19*1.03</f>
        <v>0</v>
      </c>
      <c r="I19" s="25">
        <f>H19*D19</f>
        <v>0</v>
      </c>
      <c r="J19" s="25">
        <f t="shared" si="4"/>
        <v>0</v>
      </c>
      <c r="K19" s="25">
        <f>+I19+J19</f>
        <v>0</v>
      </c>
      <c r="L19" s="382">
        <v>0</v>
      </c>
    </row>
    <row r="20" spans="1:12" x14ac:dyDescent="0.35">
      <c r="A20" s="146"/>
      <c r="B20" s="149" t="s">
        <v>50</v>
      </c>
      <c r="C20" s="149"/>
      <c r="D20" s="150"/>
      <c r="E20" s="151"/>
      <c r="F20" s="115"/>
      <c r="G20" s="154"/>
      <c r="H20" s="152"/>
      <c r="I20" s="18">
        <f>SUM(I17:I19)</f>
        <v>0</v>
      </c>
      <c r="J20" s="18">
        <f>SUM(J17:J19)</f>
        <v>0</v>
      </c>
      <c r="K20" s="18">
        <f>SUM(K17:K19)</f>
        <v>0</v>
      </c>
      <c r="L20" s="117">
        <f>SUM(L17:L19)</f>
        <v>0</v>
      </c>
    </row>
    <row r="21" spans="1:12" ht="17.149999999999999" customHeight="1" x14ac:dyDescent="0.35">
      <c r="A21" s="32"/>
      <c r="B21" s="136"/>
      <c r="C21" s="136"/>
      <c r="D21" s="608" t="s">
        <v>47</v>
      </c>
      <c r="E21" s="608"/>
      <c r="F21" s="144"/>
      <c r="G21" s="52"/>
      <c r="H21" s="111"/>
      <c r="I21" s="301" t="s">
        <v>4</v>
      </c>
      <c r="J21" s="140" t="s">
        <v>5</v>
      </c>
      <c r="L21" s="405"/>
    </row>
    <row r="22" spans="1:12" x14ac:dyDescent="0.35">
      <c r="A22" s="32"/>
      <c r="B22" s="611" t="s">
        <v>55</v>
      </c>
      <c r="C22" s="612"/>
      <c r="D22" s="608"/>
      <c r="E22" s="608"/>
      <c r="F22" s="123" t="s">
        <v>1</v>
      </c>
      <c r="G22" s="52"/>
      <c r="H22" s="72" t="s">
        <v>3</v>
      </c>
      <c r="I22" s="301" t="s">
        <v>7</v>
      </c>
      <c r="J22" s="140" t="s">
        <v>8</v>
      </c>
      <c r="K22" s="296" t="s">
        <v>69</v>
      </c>
      <c r="L22" s="393" t="s">
        <v>6</v>
      </c>
    </row>
    <row r="23" spans="1:12" x14ac:dyDescent="0.35">
      <c r="A23" s="32"/>
      <c r="B23" s="611"/>
      <c r="C23" s="612"/>
      <c r="D23" s="65"/>
      <c r="E23" s="66"/>
      <c r="F23" s="138"/>
      <c r="G23" s="52"/>
      <c r="H23" s="141"/>
      <c r="I23" s="56"/>
      <c r="J23" s="141"/>
      <c r="K23" s="20"/>
      <c r="L23" s="380"/>
    </row>
    <row r="24" spans="1:12" x14ac:dyDescent="0.35">
      <c r="A24" s="29" t="s">
        <v>36</v>
      </c>
      <c r="B24" s="147">
        <v>1</v>
      </c>
      <c r="C24" s="167" t="str">
        <f>'Bdgt Yr 1'!C24</f>
        <v xml:space="preserve"> </v>
      </c>
      <c r="D24" s="562">
        <v>0</v>
      </c>
      <c r="E24" s="562"/>
      <c r="F24" s="71">
        <f>D24*12</f>
        <v>0</v>
      </c>
      <c r="G24" s="52"/>
      <c r="H24" s="407">
        <f>'Bdgt Yr 3'!H24*1.03</f>
        <v>0</v>
      </c>
      <c r="I24" s="25">
        <f>H24*D24</f>
        <v>0</v>
      </c>
      <c r="J24" s="25">
        <f>I24*0.2411+5285*D24</f>
        <v>0</v>
      </c>
      <c r="K24" s="25">
        <f>+I24+J24</f>
        <v>0</v>
      </c>
      <c r="L24" s="382">
        <v>0</v>
      </c>
    </row>
    <row r="25" spans="1:12" x14ac:dyDescent="0.35">
      <c r="A25" s="29" t="s">
        <v>36</v>
      </c>
      <c r="B25" s="147">
        <v>2</v>
      </c>
      <c r="C25" s="167" t="str">
        <f>'Bdgt Yr 1'!C25</f>
        <v xml:space="preserve"> </v>
      </c>
      <c r="D25" s="562">
        <v>0</v>
      </c>
      <c r="E25" s="562"/>
      <c r="F25" s="71">
        <f>D25*12</f>
        <v>0</v>
      </c>
      <c r="G25" s="52"/>
      <c r="H25" s="407">
        <f>'Bdgt Yr 3'!H25*1.03</f>
        <v>0</v>
      </c>
      <c r="I25" s="25">
        <f>H25*D25</f>
        <v>0</v>
      </c>
      <c r="J25" s="25">
        <f t="shared" ref="J25:J27" si="5">I25*0.2411+5285*D25</f>
        <v>0</v>
      </c>
      <c r="K25" s="25">
        <f>+I25+J25</f>
        <v>0</v>
      </c>
      <c r="L25" s="382">
        <v>0</v>
      </c>
    </row>
    <row r="26" spans="1:12" x14ac:dyDescent="0.35">
      <c r="A26" s="29" t="s">
        <v>36</v>
      </c>
      <c r="B26" s="147">
        <v>3</v>
      </c>
      <c r="C26" s="167" t="str">
        <f>'Bdgt Yr 1'!C26</f>
        <v xml:space="preserve"> </v>
      </c>
      <c r="D26" s="562">
        <v>0</v>
      </c>
      <c r="E26" s="562"/>
      <c r="F26" s="71">
        <f>D26*12</f>
        <v>0</v>
      </c>
      <c r="G26" s="52"/>
      <c r="H26" s="407">
        <f>'Bdgt Yr 3'!H26*1.03</f>
        <v>0</v>
      </c>
      <c r="I26" s="25">
        <f>H26*D26</f>
        <v>0</v>
      </c>
      <c r="J26" s="25">
        <f t="shared" si="5"/>
        <v>0</v>
      </c>
      <c r="K26" s="25">
        <f>+I26+J26</f>
        <v>0</v>
      </c>
      <c r="L26" s="382">
        <v>0</v>
      </c>
    </row>
    <row r="27" spans="1:12" x14ac:dyDescent="0.35">
      <c r="A27" s="29" t="s">
        <v>36</v>
      </c>
      <c r="B27" s="147">
        <v>4</v>
      </c>
      <c r="C27" s="167" t="str">
        <f>'Bdgt Yr 1'!C27</f>
        <v xml:space="preserve"> </v>
      </c>
      <c r="D27" s="562">
        <v>0</v>
      </c>
      <c r="E27" s="562"/>
      <c r="F27" s="71">
        <f>D27*12</f>
        <v>0</v>
      </c>
      <c r="G27" s="52"/>
      <c r="H27" s="407">
        <f>'Bdgt Yr 3'!H27*1.03</f>
        <v>0</v>
      </c>
      <c r="I27" s="25">
        <f>H27*D27</f>
        <v>0</v>
      </c>
      <c r="J27" s="25">
        <f t="shared" si="5"/>
        <v>0</v>
      </c>
      <c r="K27" s="25">
        <f>+I27+J27</f>
        <v>0</v>
      </c>
      <c r="L27" s="382">
        <v>0</v>
      </c>
    </row>
    <row r="28" spans="1:12" x14ac:dyDescent="0.35">
      <c r="A28" s="146"/>
      <c r="B28" s="149" t="s">
        <v>46</v>
      </c>
      <c r="C28" s="149"/>
      <c r="D28" s="577" t="s">
        <v>36</v>
      </c>
      <c r="E28" s="578"/>
      <c r="F28" s="154"/>
      <c r="G28" s="154"/>
      <c r="H28" s="152"/>
      <c r="I28" s="18">
        <f>SUM(I24:I27)</f>
        <v>0</v>
      </c>
      <c r="J28" s="18">
        <f>SUM(J24:J27)</f>
        <v>0</v>
      </c>
      <c r="K28" s="18">
        <f>SUM(K24:K27)</f>
        <v>0</v>
      </c>
      <c r="L28" s="117">
        <f>SUM(L24:L27)</f>
        <v>0</v>
      </c>
    </row>
    <row r="29" spans="1:12" ht="15.65" customHeight="1" x14ac:dyDescent="0.35">
      <c r="A29" s="135"/>
      <c r="B29" s="136"/>
      <c r="C29" s="136"/>
      <c r="D29" s="613" t="s">
        <v>67</v>
      </c>
      <c r="E29" s="614"/>
      <c r="F29" s="145"/>
      <c r="G29" s="68"/>
      <c r="H29" s="68"/>
      <c r="I29" s="301" t="s">
        <v>4</v>
      </c>
      <c r="J29" s="140" t="s">
        <v>5</v>
      </c>
      <c r="L29" s="405"/>
    </row>
    <row r="30" spans="1:12" ht="15.65" customHeight="1" x14ac:dyDescent="0.35">
      <c r="A30" s="135"/>
      <c r="B30" s="148" t="s">
        <v>66</v>
      </c>
      <c r="C30" s="147"/>
      <c r="D30" s="615"/>
      <c r="E30" s="616"/>
      <c r="F30" s="67"/>
      <c r="G30" s="67"/>
      <c r="H30" s="67"/>
      <c r="I30" s="301" t="s">
        <v>7</v>
      </c>
      <c r="J30" s="140" t="s">
        <v>8</v>
      </c>
      <c r="K30" s="296" t="s">
        <v>69</v>
      </c>
      <c r="L30" s="393" t="s">
        <v>6</v>
      </c>
    </row>
    <row r="31" spans="1:12" ht="8.5" customHeight="1" x14ac:dyDescent="0.35">
      <c r="A31" s="135"/>
      <c r="B31" s="155"/>
      <c r="C31" s="147"/>
      <c r="D31" s="615"/>
      <c r="E31" s="616"/>
      <c r="F31" s="67"/>
      <c r="G31" s="67"/>
      <c r="H31" s="67"/>
      <c r="I31" s="141"/>
      <c r="J31" s="141"/>
      <c r="K31" s="142"/>
      <c r="L31" s="364"/>
    </row>
    <row r="32" spans="1:12" x14ac:dyDescent="0.35">
      <c r="A32" s="29" t="s">
        <v>36</v>
      </c>
      <c r="B32" s="147">
        <v>1</v>
      </c>
      <c r="C32" s="167" t="str">
        <f>'Bdgt Yr 1'!C32</f>
        <v xml:space="preserve"> </v>
      </c>
      <c r="D32" s="573">
        <v>0</v>
      </c>
      <c r="E32" s="573"/>
      <c r="F32" s="67"/>
      <c r="G32" s="67"/>
      <c r="H32" s="67"/>
      <c r="I32" s="407">
        <f>'Bdgt Yr 3'!I32*1.03</f>
        <v>0</v>
      </c>
      <c r="J32" s="25">
        <f>I32*0.0942+5285*D32</f>
        <v>0</v>
      </c>
      <c r="K32" s="25">
        <f>+I32+J32</f>
        <v>0</v>
      </c>
      <c r="L32" s="382">
        <v>0</v>
      </c>
    </row>
    <row r="33" spans="1:12" x14ac:dyDescent="0.35">
      <c r="A33" s="29" t="s">
        <v>36</v>
      </c>
      <c r="B33" s="147">
        <v>2</v>
      </c>
      <c r="C33" s="167" t="str">
        <f>'Bdgt Yr 1'!C33</f>
        <v xml:space="preserve"> </v>
      </c>
      <c r="D33" s="573">
        <v>0</v>
      </c>
      <c r="E33" s="573"/>
      <c r="F33" s="133"/>
      <c r="G33" s="133"/>
      <c r="H33" s="133"/>
      <c r="I33" s="407">
        <f>'Bdgt Yr 3'!I33*1.03</f>
        <v>0</v>
      </c>
      <c r="J33" s="25">
        <f>I33*0.0942+5285*D33</f>
        <v>0</v>
      </c>
      <c r="K33" s="25">
        <f>+I33+J33</f>
        <v>0</v>
      </c>
      <c r="L33" s="382">
        <v>0</v>
      </c>
    </row>
    <row r="34" spans="1:12" x14ac:dyDescent="0.35">
      <c r="A34" s="29"/>
      <c r="B34" s="155" t="s">
        <v>65</v>
      </c>
      <c r="C34" s="153"/>
      <c r="D34" s="574" t="s">
        <v>36</v>
      </c>
      <c r="E34" s="575"/>
      <c r="F34" s="67"/>
      <c r="G34" s="67"/>
      <c r="H34" s="67"/>
      <c r="I34" s="26" t="s">
        <v>36</v>
      </c>
      <c r="J34" s="25"/>
      <c r="K34" s="25"/>
      <c r="L34" s="380"/>
    </row>
    <row r="35" spans="1:12" x14ac:dyDescent="0.35">
      <c r="A35" s="29" t="s">
        <v>36</v>
      </c>
      <c r="B35" s="147">
        <v>3</v>
      </c>
      <c r="C35" s="167" t="str">
        <f>'Bdgt Yr 1'!C35</f>
        <v xml:space="preserve"> </v>
      </c>
      <c r="D35" s="574" t="s">
        <v>36</v>
      </c>
      <c r="E35" s="575"/>
      <c r="F35" s="67"/>
      <c r="G35" s="67"/>
      <c r="H35" s="67"/>
      <c r="I35" s="26">
        <v>0</v>
      </c>
      <c r="J35" s="25">
        <f>I35*0.0942</f>
        <v>0</v>
      </c>
      <c r="K35" s="25">
        <f>+I35+J35</f>
        <v>0</v>
      </c>
      <c r="L35" s="382">
        <v>0</v>
      </c>
    </row>
    <row r="36" spans="1:12" x14ac:dyDescent="0.35">
      <c r="A36" s="29" t="s">
        <v>36</v>
      </c>
      <c r="B36" s="147">
        <v>4</v>
      </c>
      <c r="C36" s="167" t="str">
        <f>'Bdgt Yr 1'!C36</f>
        <v xml:space="preserve"> </v>
      </c>
      <c r="D36" s="574" t="s">
        <v>36</v>
      </c>
      <c r="E36" s="575"/>
      <c r="F36" s="69"/>
      <c r="G36" s="69"/>
      <c r="H36" s="69"/>
      <c r="I36" s="26">
        <v>0</v>
      </c>
      <c r="J36" s="25">
        <f>I36*0.0942</f>
        <v>0</v>
      </c>
      <c r="K36" s="25">
        <f>+I36+J36</f>
        <v>0</v>
      </c>
      <c r="L36" s="382">
        <v>0</v>
      </c>
    </row>
    <row r="37" spans="1:12" x14ac:dyDescent="0.35">
      <c r="A37" s="146"/>
      <c r="B37" s="149" t="s">
        <v>68</v>
      </c>
      <c r="C37" s="149"/>
      <c r="D37" s="150"/>
      <c r="E37" s="151"/>
      <c r="F37" s="154"/>
      <c r="G37" s="154"/>
      <c r="H37" s="152"/>
      <c r="I37" s="18">
        <f>SUM(I32:I36)</f>
        <v>0</v>
      </c>
      <c r="J37" s="18">
        <f>SUM(J32:J36)</f>
        <v>0</v>
      </c>
      <c r="K37" s="18">
        <f>SUM(K32:K36)</f>
        <v>0</v>
      </c>
      <c r="L37" s="117">
        <f>SUM(L32:L36)</f>
        <v>0</v>
      </c>
    </row>
    <row r="38" spans="1:12" ht="7" customHeight="1" x14ac:dyDescent="0.35">
      <c r="A38" s="135"/>
      <c r="B38" s="136"/>
      <c r="C38" s="136"/>
      <c r="D38" s="63"/>
      <c r="E38" s="64"/>
      <c r="F38" s="67"/>
      <c r="G38" s="53"/>
      <c r="H38" s="56"/>
      <c r="I38" s="19"/>
      <c r="J38" s="19"/>
      <c r="K38" s="19"/>
      <c r="L38" s="380"/>
    </row>
    <row r="39" spans="1:12" ht="14.5" customHeight="1" x14ac:dyDescent="0.35">
      <c r="A39" s="135"/>
      <c r="B39" s="136"/>
      <c r="C39" s="136"/>
      <c r="D39" s="599" t="s">
        <v>54</v>
      </c>
      <c r="E39" s="600"/>
      <c r="F39" s="67"/>
      <c r="G39" s="54" t="s">
        <v>2</v>
      </c>
      <c r="H39" s="140" t="s">
        <v>9</v>
      </c>
      <c r="I39" s="301" t="s">
        <v>4</v>
      </c>
      <c r="J39" s="140" t="s">
        <v>5</v>
      </c>
      <c r="L39" s="405"/>
    </row>
    <row r="40" spans="1:12" x14ac:dyDescent="0.35">
      <c r="A40" s="135"/>
      <c r="B40" s="147"/>
      <c r="C40" s="147"/>
      <c r="D40" s="599"/>
      <c r="E40" s="600"/>
      <c r="F40" s="67"/>
      <c r="G40" s="410" t="s">
        <v>10</v>
      </c>
      <c r="H40" s="140"/>
      <c r="I40" s="301" t="s">
        <v>7</v>
      </c>
      <c r="J40" s="140" t="s">
        <v>8</v>
      </c>
      <c r="K40" s="296" t="s">
        <v>69</v>
      </c>
      <c r="L40" s="393" t="s">
        <v>6</v>
      </c>
    </row>
    <row r="41" spans="1:12" x14ac:dyDescent="0.35">
      <c r="A41" s="135"/>
      <c r="B41" s="155" t="s">
        <v>11</v>
      </c>
      <c r="C41" s="147"/>
      <c r="D41" s="65"/>
      <c r="E41" s="66"/>
      <c r="F41" s="67"/>
      <c r="G41" s="55"/>
      <c r="H41" s="141"/>
      <c r="I41" s="141"/>
      <c r="J41" s="141"/>
      <c r="K41" s="20"/>
      <c r="L41" s="380"/>
    </row>
    <row r="42" spans="1:12" x14ac:dyDescent="0.35">
      <c r="A42" s="29" t="s">
        <v>36</v>
      </c>
      <c r="B42" s="147">
        <v>1</v>
      </c>
      <c r="C42" s="147" t="s">
        <v>12</v>
      </c>
      <c r="D42" s="576">
        <v>0</v>
      </c>
      <c r="E42" s="576"/>
      <c r="F42" s="67"/>
      <c r="G42" s="126">
        <v>0</v>
      </c>
      <c r="H42" s="59">
        <v>0</v>
      </c>
      <c r="I42" s="25">
        <f>(+D42+G42)*H42</f>
        <v>0</v>
      </c>
      <c r="J42" s="25">
        <v>0</v>
      </c>
      <c r="K42" s="25">
        <f>+I42+J42</f>
        <v>0</v>
      </c>
      <c r="L42" s="382">
        <v>0</v>
      </c>
    </row>
    <row r="43" spans="1:12" x14ac:dyDescent="0.35">
      <c r="A43" s="29" t="s">
        <v>36</v>
      </c>
      <c r="B43" s="147">
        <v>2</v>
      </c>
      <c r="C43" s="147" t="s">
        <v>12</v>
      </c>
      <c r="D43" s="576">
        <v>0</v>
      </c>
      <c r="E43" s="576"/>
      <c r="F43" s="67"/>
      <c r="G43" s="126">
        <v>0</v>
      </c>
      <c r="H43" s="59">
        <v>0</v>
      </c>
      <c r="I43" s="25">
        <f t="shared" ref="I43:I44" si="6">(+D43+G43)*H43</f>
        <v>0</v>
      </c>
      <c r="J43" s="25">
        <v>0</v>
      </c>
      <c r="K43" s="25">
        <f>+I43+J43</f>
        <v>0</v>
      </c>
      <c r="L43" s="382">
        <v>0</v>
      </c>
    </row>
    <row r="44" spans="1:12" x14ac:dyDescent="0.35">
      <c r="A44" s="29" t="s">
        <v>36</v>
      </c>
      <c r="B44" s="147">
        <v>3</v>
      </c>
      <c r="C44" s="147" t="s">
        <v>61</v>
      </c>
      <c r="D44" s="576">
        <v>0</v>
      </c>
      <c r="E44" s="576"/>
      <c r="F44" s="67"/>
      <c r="G44" s="126">
        <v>0</v>
      </c>
      <c r="H44" s="59">
        <v>0</v>
      </c>
      <c r="I44" s="25">
        <f t="shared" si="6"/>
        <v>0</v>
      </c>
      <c r="J44" s="25">
        <v>0</v>
      </c>
      <c r="K44" s="25">
        <f>+I44+J44</f>
        <v>0</v>
      </c>
      <c r="L44" s="382">
        <v>0</v>
      </c>
    </row>
    <row r="45" spans="1:12" x14ac:dyDescent="0.35">
      <c r="A45" s="29" t="s">
        <v>36</v>
      </c>
      <c r="B45" s="147">
        <v>4</v>
      </c>
      <c r="C45" s="147" t="s">
        <v>13</v>
      </c>
      <c r="D45" s="576">
        <v>0</v>
      </c>
      <c r="E45" s="576"/>
      <c r="F45" s="67"/>
      <c r="G45" s="409">
        <v>0</v>
      </c>
      <c r="H45" s="59">
        <v>0</v>
      </c>
      <c r="I45" s="25">
        <f>(+D45+G45)*H45</f>
        <v>0</v>
      </c>
      <c r="J45" s="25">
        <v>0</v>
      </c>
      <c r="K45" s="25">
        <f>+I45+J45</f>
        <v>0</v>
      </c>
      <c r="L45" s="382">
        <v>0</v>
      </c>
    </row>
    <row r="46" spans="1:12" x14ac:dyDescent="0.35">
      <c r="A46" s="29" t="s">
        <v>36</v>
      </c>
      <c r="B46" s="147"/>
      <c r="C46" s="147"/>
      <c r="D46" s="113"/>
      <c r="E46" s="112"/>
      <c r="F46" s="133"/>
      <c r="G46" s="73" t="s">
        <v>58</v>
      </c>
      <c r="H46" s="116" t="s">
        <v>2</v>
      </c>
      <c r="I46" s="116" t="s">
        <v>48</v>
      </c>
      <c r="J46" s="158" t="s">
        <v>49</v>
      </c>
      <c r="K46" s="81"/>
      <c r="L46" s="381"/>
    </row>
    <row r="47" spans="1:12" x14ac:dyDescent="0.35">
      <c r="A47" s="29" t="s">
        <v>36</v>
      </c>
      <c r="B47" s="147">
        <v>5</v>
      </c>
      <c r="C47" s="147" t="s">
        <v>14</v>
      </c>
      <c r="D47" s="372"/>
      <c r="E47" s="372"/>
      <c r="F47" s="374"/>
      <c r="G47" s="157" t="s">
        <v>36</v>
      </c>
      <c r="H47" s="157" t="s">
        <v>36</v>
      </c>
      <c r="I47" s="110">
        <v>0</v>
      </c>
      <c r="J47" s="114">
        <v>0</v>
      </c>
      <c r="K47" s="25">
        <f>+I47+J47</f>
        <v>0</v>
      </c>
      <c r="L47" s="382">
        <v>0</v>
      </c>
    </row>
    <row r="48" spans="1:12" x14ac:dyDescent="0.35">
      <c r="A48" s="29" t="s">
        <v>36</v>
      </c>
      <c r="B48" s="147">
        <v>6</v>
      </c>
      <c r="C48" s="147" t="s">
        <v>14</v>
      </c>
      <c r="D48" s="372"/>
      <c r="E48" s="372"/>
      <c r="F48" s="374"/>
      <c r="G48" s="157" t="s">
        <v>36</v>
      </c>
      <c r="H48" s="157" t="s">
        <v>36</v>
      </c>
      <c r="I48" s="110">
        <v>0</v>
      </c>
      <c r="J48" s="114">
        <v>0</v>
      </c>
      <c r="K48" s="25">
        <f>+I48+J48</f>
        <v>0</v>
      </c>
      <c r="L48" s="382">
        <v>0</v>
      </c>
    </row>
    <row r="49" spans="1:12" ht="3.65" customHeight="1" x14ac:dyDescent="0.35">
      <c r="A49" s="135"/>
      <c r="B49" s="147"/>
      <c r="C49" s="147"/>
      <c r="D49" s="373"/>
      <c r="E49" s="373"/>
      <c r="F49" s="375"/>
      <c r="G49" s="64"/>
      <c r="H49" s="56"/>
      <c r="I49" s="56"/>
      <c r="J49" s="56"/>
      <c r="K49" s="19"/>
      <c r="L49" s="380"/>
    </row>
    <row r="50" spans="1:12" x14ac:dyDescent="0.35">
      <c r="A50" s="146"/>
      <c r="B50" s="149" t="s">
        <v>38</v>
      </c>
      <c r="C50" s="149"/>
      <c r="D50" s="150"/>
      <c r="E50" s="151"/>
      <c r="F50" s="51"/>
      <c r="G50" s="154"/>
      <c r="H50" s="152"/>
      <c r="I50" s="18">
        <f>SUM(I42:I49)</f>
        <v>0</v>
      </c>
      <c r="J50" s="16">
        <f>SUM(J42:J49)</f>
        <v>0</v>
      </c>
      <c r="K50" s="18">
        <f>SUM(K42:K49)</f>
        <v>0</v>
      </c>
      <c r="L50" s="117">
        <f>SUM(L42:L49)</f>
        <v>0</v>
      </c>
    </row>
    <row r="51" spans="1:12" ht="9" customHeight="1" x14ac:dyDescent="0.35">
      <c r="A51" s="135"/>
      <c r="B51" s="76"/>
      <c r="C51" s="76"/>
      <c r="D51" s="86"/>
      <c r="E51" s="87"/>
      <c r="F51" s="76"/>
      <c r="G51" s="20"/>
      <c r="H51" s="20"/>
      <c r="I51" s="20"/>
      <c r="J51" s="76"/>
      <c r="K51" s="20"/>
      <c r="L51" s="380"/>
    </row>
    <row r="52" spans="1:12" x14ac:dyDescent="0.35">
      <c r="A52" s="146"/>
      <c r="B52" s="149" t="s">
        <v>39</v>
      </c>
      <c r="C52" s="149"/>
      <c r="D52" s="150"/>
      <c r="E52" s="151"/>
      <c r="F52" s="149"/>
      <c r="G52" s="154"/>
      <c r="H52" s="152"/>
      <c r="I52" s="18">
        <f>+I13+I20+I28+I50+I37+J50</f>
        <v>0</v>
      </c>
      <c r="J52" s="18">
        <f>+J13+J20+J28+J37</f>
        <v>0</v>
      </c>
      <c r="K52" s="18">
        <f>+K13+K20+K28+K50+K37</f>
        <v>0</v>
      </c>
      <c r="L52" s="117">
        <f>+L13+L20+L28+L50+L37</f>
        <v>0</v>
      </c>
    </row>
    <row r="53" spans="1:12" ht="16" customHeight="1" x14ac:dyDescent="0.35">
      <c r="A53" s="34"/>
      <c r="B53" s="90" t="s">
        <v>56</v>
      </c>
      <c r="C53" s="147"/>
      <c r="D53" s="11"/>
      <c r="E53" s="11"/>
      <c r="F53" s="11"/>
      <c r="G53" s="11"/>
      <c r="H53" s="11"/>
      <c r="I53" s="11"/>
      <c r="J53" s="11"/>
      <c r="K53" s="88"/>
      <c r="L53" s="393" t="s">
        <v>6</v>
      </c>
    </row>
    <row r="54" spans="1:12" x14ac:dyDescent="0.35">
      <c r="A54" s="35" t="s">
        <v>36</v>
      </c>
      <c r="B54" s="147">
        <v>1</v>
      </c>
      <c r="C54" s="8"/>
      <c r="D54" s="12"/>
      <c r="E54" s="12"/>
      <c r="F54" s="12"/>
      <c r="G54" s="12"/>
      <c r="H54" s="12"/>
      <c r="I54" s="12"/>
      <c r="J54" s="9"/>
      <c r="K54" s="400">
        <v>0</v>
      </c>
      <c r="L54" s="382">
        <v>0</v>
      </c>
    </row>
    <row r="55" spans="1:12" x14ac:dyDescent="0.35">
      <c r="A55" s="36"/>
      <c r="B55" s="149" t="s">
        <v>57</v>
      </c>
      <c r="C55" s="149"/>
      <c r="D55" s="91"/>
      <c r="E55" s="91"/>
      <c r="F55" s="149"/>
      <c r="G55" s="149"/>
      <c r="H55" s="92"/>
      <c r="I55" s="92"/>
      <c r="J55" s="92"/>
      <c r="K55" s="386">
        <f>SUM(K54:K54)</f>
        <v>0</v>
      </c>
      <c r="L55" s="117">
        <f>SUM(L54:L54)</f>
        <v>0</v>
      </c>
    </row>
    <row r="56" spans="1:12" ht="15.65" customHeight="1" x14ac:dyDescent="0.35">
      <c r="A56" s="35"/>
      <c r="B56" s="155" t="s">
        <v>37</v>
      </c>
      <c r="C56" s="147"/>
      <c r="D56" s="147"/>
      <c r="E56" s="147"/>
      <c r="F56" s="147"/>
      <c r="G56" s="147"/>
      <c r="H56" s="147"/>
      <c r="I56" s="109"/>
      <c r="J56" s="11"/>
      <c r="K56" s="399"/>
      <c r="L56" s="393" t="s">
        <v>6</v>
      </c>
    </row>
    <row r="57" spans="1:12" ht="15" customHeight="1" x14ac:dyDescent="0.35">
      <c r="A57" s="37" t="s">
        <v>36</v>
      </c>
      <c r="B57" s="147">
        <v>1</v>
      </c>
      <c r="C57" s="147" t="s">
        <v>70</v>
      </c>
      <c r="D57" s="570"/>
      <c r="E57" s="570"/>
      <c r="F57" s="570"/>
      <c r="G57" s="570"/>
      <c r="H57" s="570"/>
      <c r="I57" s="570"/>
      <c r="J57" s="571"/>
      <c r="K57" s="400">
        <v>0</v>
      </c>
      <c r="L57" s="382">
        <v>0</v>
      </c>
    </row>
    <row r="58" spans="1:12" ht="15" customHeight="1" x14ac:dyDescent="0.35">
      <c r="A58" s="37" t="s">
        <v>36</v>
      </c>
      <c r="B58" s="147">
        <v>2</v>
      </c>
      <c r="C58" s="147" t="s">
        <v>71</v>
      </c>
      <c r="D58" s="603"/>
      <c r="E58" s="603"/>
      <c r="F58" s="603"/>
      <c r="G58" s="603"/>
      <c r="H58" s="603"/>
      <c r="I58" s="603"/>
      <c r="J58" s="604"/>
      <c r="K58" s="400">
        <v>0</v>
      </c>
      <c r="L58" s="382">
        <v>0</v>
      </c>
    </row>
    <row r="59" spans="1:12" x14ac:dyDescent="0.35">
      <c r="A59" s="36"/>
      <c r="B59" s="149" t="s">
        <v>40</v>
      </c>
      <c r="C59" s="149"/>
      <c r="D59" s="91"/>
      <c r="E59" s="91"/>
      <c r="F59" s="149"/>
      <c r="G59" s="149"/>
      <c r="H59" s="92"/>
      <c r="I59" s="92"/>
      <c r="J59" s="92"/>
      <c r="K59" s="386">
        <f>SUM(K57:K58)</f>
        <v>0</v>
      </c>
      <c r="L59" s="117">
        <f>SUM(L57:L58)</f>
        <v>0</v>
      </c>
    </row>
    <row r="60" spans="1:12" ht="14.15" customHeight="1" x14ac:dyDescent="0.35">
      <c r="A60" s="35"/>
      <c r="B60" s="155" t="s">
        <v>15</v>
      </c>
      <c r="C60" s="147"/>
      <c r="D60" s="147"/>
      <c r="E60" s="147"/>
      <c r="F60" s="147"/>
      <c r="G60" s="147"/>
      <c r="H60" s="11"/>
      <c r="I60" s="11"/>
      <c r="J60" s="11"/>
      <c r="K60" s="399"/>
      <c r="L60" s="393" t="s">
        <v>6</v>
      </c>
    </row>
    <row r="61" spans="1:12" x14ac:dyDescent="0.35">
      <c r="A61" s="38" t="s">
        <v>36</v>
      </c>
      <c r="B61" s="147">
        <v>1</v>
      </c>
      <c r="C61" s="147" t="s">
        <v>16</v>
      </c>
      <c r="D61" s="566"/>
      <c r="E61" s="566"/>
      <c r="F61" s="566"/>
      <c r="G61" s="566"/>
      <c r="H61" s="566"/>
      <c r="I61" s="566"/>
      <c r="J61" s="567"/>
      <c r="K61" s="400">
        <v>0</v>
      </c>
      <c r="L61" s="382">
        <v>0</v>
      </c>
    </row>
    <row r="62" spans="1:12" x14ac:dyDescent="0.35">
      <c r="A62" s="38" t="s">
        <v>36</v>
      </c>
      <c r="B62" s="147">
        <v>2</v>
      </c>
      <c r="C62" s="147" t="s">
        <v>17</v>
      </c>
      <c r="D62" s="568"/>
      <c r="E62" s="568"/>
      <c r="F62" s="568"/>
      <c r="G62" s="568"/>
      <c r="H62" s="568"/>
      <c r="I62" s="568"/>
      <c r="J62" s="569"/>
      <c r="K62" s="400">
        <v>0</v>
      </c>
      <c r="L62" s="382">
        <v>0</v>
      </c>
    </row>
    <row r="63" spans="1:12" x14ac:dyDescent="0.35">
      <c r="A63" s="38" t="s">
        <v>36</v>
      </c>
      <c r="B63" s="147">
        <v>3</v>
      </c>
      <c r="C63" s="147" t="s">
        <v>18</v>
      </c>
      <c r="D63" s="568"/>
      <c r="E63" s="568"/>
      <c r="F63" s="568"/>
      <c r="G63" s="568"/>
      <c r="H63" s="568"/>
      <c r="I63" s="568"/>
      <c r="J63" s="569"/>
      <c r="K63" s="400">
        <v>0</v>
      </c>
      <c r="L63" s="382">
        <v>0</v>
      </c>
    </row>
    <row r="64" spans="1:12" ht="18" customHeight="1" x14ac:dyDescent="0.35">
      <c r="A64" s="38" t="s">
        <v>36</v>
      </c>
      <c r="B64" s="147">
        <v>4</v>
      </c>
      <c r="C64" s="147" t="s">
        <v>19</v>
      </c>
      <c r="D64" s="568" t="s">
        <v>36</v>
      </c>
      <c r="E64" s="568"/>
      <c r="F64" s="568"/>
      <c r="G64" s="568"/>
      <c r="H64" s="568"/>
      <c r="I64" s="568"/>
      <c r="J64" s="569"/>
      <c r="K64" s="400">
        <v>0</v>
      </c>
      <c r="L64" s="382">
        <v>0</v>
      </c>
    </row>
    <row r="65" spans="1:12" x14ac:dyDescent="0.35">
      <c r="A65" s="36"/>
      <c r="B65" s="149" t="s">
        <v>41</v>
      </c>
      <c r="C65" s="149"/>
      <c r="D65" s="91"/>
      <c r="E65" s="91"/>
      <c r="F65" s="149"/>
      <c r="G65" s="149"/>
      <c r="H65" s="92"/>
      <c r="I65" s="92"/>
      <c r="J65" s="92"/>
      <c r="K65" s="386">
        <f>SUM(K61:K64)</f>
        <v>0</v>
      </c>
      <c r="L65" s="117">
        <f>SUM(L61:L64)</f>
        <v>0</v>
      </c>
    </row>
    <row r="66" spans="1:12" ht="18.649999999999999" customHeight="1" x14ac:dyDescent="0.35">
      <c r="A66" s="35"/>
      <c r="B66" s="155" t="s">
        <v>20</v>
      </c>
      <c r="C66" s="147"/>
      <c r="D66" s="601" t="s">
        <v>335</v>
      </c>
      <c r="E66" s="601"/>
      <c r="F66" s="601"/>
      <c r="G66" s="601"/>
      <c r="H66" s="601"/>
      <c r="I66" s="601"/>
      <c r="J66" s="602"/>
      <c r="K66" s="399"/>
      <c r="L66" s="393" t="s">
        <v>6</v>
      </c>
    </row>
    <row r="67" spans="1:12" x14ac:dyDescent="0.35">
      <c r="A67" s="38" t="s">
        <v>36</v>
      </c>
      <c r="B67" s="147">
        <v>1</v>
      </c>
      <c r="C67" s="147" t="s">
        <v>21</v>
      </c>
      <c r="D67" s="568"/>
      <c r="E67" s="568"/>
      <c r="F67" s="568"/>
      <c r="G67" s="568"/>
      <c r="H67" s="568"/>
      <c r="I67" s="568"/>
      <c r="J67" s="569"/>
      <c r="K67" s="400">
        <v>0</v>
      </c>
      <c r="L67" s="382">
        <v>0</v>
      </c>
    </row>
    <row r="68" spans="1:12" x14ac:dyDescent="0.35">
      <c r="A68" s="38" t="s">
        <v>36</v>
      </c>
      <c r="B68" s="147">
        <v>2</v>
      </c>
      <c r="C68" s="147" t="s">
        <v>22</v>
      </c>
      <c r="D68" s="568"/>
      <c r="E68" s="568"/>
      <c r="F68" s="568"/>
      <c r="G68" s="568"/>
      <c r="H68" s="568"/>
      <c r="I68" s="568"/>
      <c r="J68" s="569"/>
      <c r="K68" s="400">
        <v>0</v>
      </c>
      <c r="L68" s="382">
        <v>0</v>
      </c>
    </row>
    <row r="69" spans="1:12" x14ac:dyDescent="0.35">
      <c r="A69" s="38" t="s">
        <v>36</v>
      </c>
      <c r="B69" s="147">
        <v>3</v>
      </c>
      <c r="C69" s="147" t="s">
        <v>23</v>
      </c>
      <c r="D69" s="568"/>
      <c r="E69" s="568"/>
      <c r="F69" s="568"/>
      <c r="G69" s="568"/>
      <c r="H69" s="568"/>
      <c r="I69" s="568"/>
      <c r="J69" s="569"/>
      <c r="K69" s="400">
        <v>0</v>
      </c>
      <c r="L69" s="382">
        <v>0</v>
      </c>
    </row>
    <row r="70" spans="1:12" x14ac:dyDescent="0.35">
      <c r="A70" s="38" t="s">
        <v>36</v>
      </c>
      <c r="B70" s="147">
        <v>4</v>
      </c>
      <c r="C70" s="147" t="s">
        <v>24</v>
      </c>
      <c r="D70" s="568"/>
      <c r="E70" s="568"/>
      <c r="F70" s="568"/>
      <c r="G70" s="568"/>
      <c r="H70" s="568"/>
      <c r="I70" s="568"/>
      <c r="J70" s="569"/>
      <c r="K70" s="400">
        <v>0</v>
      </c>
      <c r="L70" s="382">
        <v>0</v>
      </c>
    </row>
    <row r="71" spans="1:12" x14ac:dyDescent="0.35">
      <c r="A71" s="38" t="s">
        <v>36</v>
      </c>
      <c r="B71" s="147">
        <v>5</v>
      </c>
      <c r="C71" s="147" t="s">
        <v>25</v>
      </c>
      <c r="D71" s="568"/>
      <c r="E71" s="568"/>
      <c r="F71" s="568"/>
      <c r="G71" s="568"/>
      <c r="H71" s="568"/>
      <c r="I71" s="568"/>
      <c r="J71" s="569"/>
      <c r="K71" s="400">
        <v>0</v>
      </c>
      <c r="L71" s="382">
        <v>0</v>
      </c>
    </row>
    <row r="72" spans="1:12" x14ac:dyDescent="0.35">
      <c r="A72" s="38" t="s">
        <v>36</v>
      </c>
      <c r="B72" s="147">
        <v>6</v>
      </c>
      <c r="C72" s="147" t="s">
        <v>344</v>
      </c>
      <c r="D72" s="568"/>
      <c r="E72" s="568"/>
      <c r="F72" s="568"/>
      <c r="G72" s="568"/>
      <c r="H72" s="568"/>
      <c r="I72" s="568"/>
      <c r="J72" s="569"/>
      <c r="K72" s="400">
        <v>0</v>
      </c>
      <c r="L72" s="382">
        <v>0</v>
      </c>
    </row>
    <row r="73" spans="1:12" ht="30.5" x14ac:dyDescent="0.35">
      <c r="A73" s="38" t="s">
        <v>36</v>
      </c>
      <c r="B73" s="147">
        <v>7</v>
      </c>
      <c r="C73" s="93" t="s">
        <v>26</v>
      </c>
      <c r="D73" s="568"/>
      <c r="E73" s="568"/>
      <c r="F73" s="568"/>
      <c r="G73" s="568"/>
      <c r="H73" s="568"/>
      <c r="I73" s="568"/>
      <c r="J73" s="569"/>
      <c r="K73" s="400">
        <v>0</v>
      </c>
      <c r="L73" s="382">
        <v>0</v>
      </c>
    </row>
    <row r="74" spans="1:12" ht="30.5" x14ac:dyDescent="0.35">
      <c r="A74" s="38" t="s">
        <v>36</v>
      </c>
      <c r="B74" s="147">
        <v>8</v>
      </c>
      <c r="C74" s="93" t="s">
        <v>27</v>
      </c>
      <c r="D74" s="568"/>
      <c r="E74" s="568"/>
      <c r="F74" s="568"/>
      <c r="G74" s="568"/>
      <c r="H74" s="568"/>
      <c r="I74" s="568"/>
      <c r="J74" s="569"/>
      <c r="K74" s="400">
        <v>0</v>
      </c>
      <c r="L74" s="382">
        <v>0</v>
      </c>
    </row>
    <row r="75" spans="1:12" x14ac:dyDescent="0.35">
      <c r="A75" s="35"/>
      <c r="B75" s="147">
        <v>9</v>
      </c>
      <c r="C75" s="147" t="s">
        <v>19</v>
      </c>
      <c r="D75" s="622" t="s">
        <v>36</v>
      </c>
      <c r="E75" s="622"/>
      <c r="F75" s="622"/>
      <c r="G75" s="622"/>
      <c r="H75" s="622"/>
      <c r="I75" s="622"/>
      <c r="J75" s="623"/>
      <c r="K75" s="400">
        <v>0</v>
      </c>
      <c r="L75" s="382">
        <v>0</v>
      </c>
    </row>
    <row r="76" spans="1:12" x14ac:dyDescent="0.35">
      <c r="A76" s="46"/>
      <c r="B76" s="124" t="s">
        <v>44</v>
      </c>
      <c r="C76" s="149"/>
      <c r="D76" s="149"/>
      <c r="E76" s="149"/>
      <c r="F76" s="149"/>
      <c r="G76" s="149"/>
      <c r="H76" s="92"/>
      <c r="I76" s="92"/>
      <c r="J76" s="92"/>
      <c r="K76" s="386">
        <f>SUM(K67:K75)</f>
        <v>0</v>
      </c>
      <c r="L76" s="117">
        <f>SUM(L67:L75)</f>
        <v>0</v>
      </c>
    </row>
    <row r="77" spans="1:12" ht="7.5" customHeight="1" x14ac:dyDescent="0.35">
      <c r="A77" s="46"/>
      <c r="B77" s="147"/>
      <c r="C77" s="147"/>
      <c r="D77" s="147"/>
      <c r="E77" s="147"/>
      <c r="F77" s="147"/>
      <c r="G77" s="147"/>
      <c r="H77" s="11"/>
      <c r="I77" s="11"/>
      <c r="J77" s="11"/>
      <c r="K77" s="399"/>
      <c r="L77" s="394"/>
    </row>
    <row r="78" spans="1:12" x14ac:dyDescent="0.35">
      <c r="A78" s="46"/>
      <c r="B78" s="124" t="s">
        <v>43</v>
      </c>
      <c r="C78" s="149"/>
      <c r="D78" s="149"/>
      <c r="E78" s="149"/>
      <c r="F78" s="149"/>
      <c r="G78" s="149"/>
      <c r="H78" s="92"/>
      <c r="I78" s="92"/>
      <c r="J78" s="92"/>
      <c r="K78" s="386">
        <f>+K52+K55+K59+K65+K76</f>
        <v>0</v>
      </c>
      <c r="L78" s="117">
        <f>+L52+L55+L59+L65+L76</f>
        <v>0</v>
      </c>
    </row>
    <row r="79" spans="1:12" ht="4.5" customHeight="1" x14ac:dyDescent="0.35">
      <c r="A79" s="46"/>
      <c r="B79" s="136"/>
      <c r="C79" s="136"/>
      <c r="D79" s="136"/>
      <c r="E79" s="136"/>
      <c r="F79" s="136"/>
      <c r="G79" s="136"/>
      <c r="H79" s="13"/>
      <c r="I79" s="10"/>
      <c r="J79" s="10"/>
      <c r="K79" s="19"/>
      <c r="L79" s="380"/>
    </row>
    <row r="80" spans="1:12" x14ac:dyDescent="0.35">
      <c r="A80" s="47" t="s">
        <v>36</v>
      </c>
      <c r="B80" s="125" t="s">
        <v>28</v>
      </c>
      <c r="C80" s="94"/>
      <c r="D80" s="95"/>
      <c r="E80" s="96" t="s">
        <v>29</v>
      </c>
      <c r="F80" s="460">
        <f>'Bdgt Yr 1'!F80</f>
        <v>0</v>
      </c>
      <c r="G80" s="22"/>
      <c r="H80" s="94" t="s">
        <v>42</v>
      </c>
      <c r="I80" s="22">
        <f>+K78-K74-K55-K65</f>
        <v>0</v>
      </c>
      <c r="J80" s="97"/>
      <c r="K80" s="28">
        <f>F80*I80</f>
        <v>0</v>
      </c>
      <c r="L80" s="382">
        <v>0</v>
      </c>
    </row>
    <row r="81" spans="1:12" ht="4.5" customHeight="1" x14ac:dyDescent="0.35">
      <c r="A81" s="48"/>
      <c r="B81" s="98"/>
      <c r="C81" s="98"/>
      <c r="D81" s="98"/>
      <c r="E81" s="98"/>
      <c r="F81" s="98"/>
      <c r="G81" s="98"/>
      <c r="H81" s="103"/>
      <c r="I81" s="23"/>
      <c r="J81" s="23"/>
      <c r="K81" s="24"/>
      <c r="L81" s="17"/>
    </row>
    <row r="82" spans="1:12" x14ac:dyDescent="0.35">
      <c r="A82" s="49"/>
      <c r="B82" s="124" t="s">
        <v>45</v>
      </c>
      <c r="C82" s="149"/>
      <c r="D82" s="149"/>
      <c r="E82" s="149"/>
      <c r="F82" s="149"/>
      <c r="G82" s="149"/>
      <c r="H82" s="92"/>
      <c r="I82" s="92"/>
      <c r="J82" s="92"/>
      <c r="K82" s="118">
        <f>+K78+K80</f>
        <v>0</v>
      </c>
      <c r="L82" s="119">
        <f>+L78+L80</f>
        <v>0</v>
      </c>
    </row>
    <row r="83" spans="1:12" ht="6.65" customHeight="1" x14ac:dyDescent="0.35">
      <c r="A83" s="48"/>
      <c r="B83" s="50"/>
      <c r="C83" s="50"/>
      <c r="D83" s="50"/>
      <c r="E83" s="50"/>
      <c r="F83" s="50"/>
      <c r="G83" s="50"/>
      <c r="H83" s="99"/>
      <c r="I83" s="44"/>
      <c r="J83" s="27"/>
      <c r="K83" s="45"/>
      <c r="L83" s="27"/>
    </row>
    <row r="84" spans="1:12" x14ac:dyDescent="0.35">
      <c r="A84" s="100"/>
      <c r="B84" s="101"/>
      <c r="C84" s="101"/>
      <c r="D84" s="101"/>
      <c r="E84" s="101"/>
      <c r="F84" s="101"/>
      <c r="G84" s="101"/>
      <c r="H84" s="101"/>
      <c r="I84" s="101"/>
      <c r="J84" s="120" t="s">
        <v>334</v>
      </c>
      <c r="K84" s="595">
        <f>+K82+L82</f>
        <v>0</v>
      </c>
      <c r="L84" s="596"/>
    </row>
    <row r="85" spans="1:12" ht="17.149999999999999" customHeight="1" x14ac:dyDescent="0.35">
      <c r="A85" s="104" t="s">
        <v>30</v>
      </c>
      <c r="B85" s="591" t="s">
        <v>36</v>
      </c>
      <c r="C85" s="591"/>
      <c r="D85" s="591"/>
      <c r="E85" s="591"/>
      <c r="F85" s="591"/>
      <c r="G85" s="591"/>
      <c r="H85" s="591"/>
      <c r="I85" s="591"/>
      <c r="J85" s="591"/>
      <c r="K85" s="591"/>
      <c r="L85" s="592"/>
    </row>
    <row r="86" spans="1:12" ht="16.5" customHeight="1" x14ac:dyDescent="0.35">
      <c r="A86" s="102"/>
      <c r="B86" s="593"/>
      <c r="C86" s="593"/>
      <c r="D86" s="593"/>
      <c r="E86" s="593"/>
      <c r="F86" s="593"/>
      <c r="G86" s="593"/>
      <c r="H86" s="593"/>
      <c r="I86" s="593"/>
      <c r="J86" s="593"/>
      <c r="K86" s="593"/>
      <c r="L86" s="594"/>
    </row>
    <row r="87" spans="1:12" x14ac:dyDescent="0.35">
      <c r="A87" s="105"/>
      <c r="B87" s="7"/>
      <c r="C87" s="7"/>
      <c r="D87" s="7"/>
      <c r="E87" s="7"/>
      <c r="F87" s="7"/>
      <c r="G87" s="7"/>
      <c r="H87" s="7"/>
      <c r="I87" s="7"/>
      <c r="J87" s="7"/>
      <c r="K87" s="7"/>
      <c r="L87" s="7"/>
    </row>
    <row r="88" spans="1:12" s="128" customFormat="1" ht="18.5" x14ac:dyDescent="0.45">
      <c r="A88" s="127"/>
      <c r="B88" s="127"/>
      <c r="C88" s="379" t="s">
        <v>340</v>
      </c>
      <c r="D88" s="2"/>
      <c r="E88" s="2"/>
      <c r="F88" s="129"/>
      <c r="G88" s="129"/>
      <c r="H88" s="129"/>
      <c r="I88" s="129"/>
      <c r="J88" s="1"/>
      <c r="K88" s="1"/>
    </row>
    <row r="89" spans="1:12" ht="17.5" customHeight="1" x14ac:dyDescent="0.45">
      <c r="A89" s="7"/>
      <c r="B89" s="7"/>
      <c r="C89" s="379" t="s">
        <v>339</v>
      </c>
      <c r="D89" s="2"/>
      <c r="E89" s="2"/>
      <c r="F89" s="129"/>
      <c r="G89" s="129"/>
      <c r="H89" s="129"/>
      <c r="I89" s="129"/>
      <c r="J89" s="1"/>
      <c r="K89" s="1"/>
    </row>
    <row r="90" spans="1:12" x14ac:dyDescent="0.35">
      <c r="A90" s="7"/>
      <c r="B90" s="7"/>
      <c r="C90" s="3"/>
      <c r="D90" s="2"/>
      <c r="E90" s="2"/>
      <c r="F90" s="129"/>
      <c r="G90" s="129"/>
      <c r="H90" s="129"/>
      <c r="I90" s="129"/>
      <c r="J90" s="1"/>
      <c r="K90" s="1"/>
    </row>
  </sheetData>
  <sheetProtection password="E0E1" sheet="1" objects="1" scenarios="1"/>
  <mergeCells count="56">
    <mergeCell ref="K84:L84"/>
    <mergeCell ref="B85:L86"/>
    <mergeCell ref="D63:J63"/>
    <mergeCell ref="D64:J64"/>
    <mergeCell ref="D66:J66"/>
    <mergeCell ref="D73:J73"/>
    <mergeCell ref="D74:J74"/>
    <mergeCell ref="D75:J75"/>
    <mergeCell ref="D67:J67"/>
    <mergeCell ref="D68:J68"/>
    <mergeCell ref="D69:J69"/>
    <mergeCell ref="D70:J70"/>
    <mergeCell ref="D71:J71"/>
    <mergeCell ref="D72:J72"/>
    <mergeCell ref="D62:J62"/>
    <mergeCell ref="D34:E34"/>
    <mergeCell ref="D35:E35"/>
    <mergeCell ref="D36:E36"/>
    <mergeCell ref="D39:E40"/>
    <mergeCell ref="D42:E42"/>
    <mergeCell ref="D43:E43"/>
    <mergeCell ref="D44:E44"/>
    <mergeCell ref="D45:E45"/>
    <mergeCell ref="D57:J57"/>
    <mergeCell ref="D58:J58"/>
    <mergeCell ref="D61:J61"/>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90"/>
  <sheetViews>
    <sheetView zoomScale="80" zoomScaleNormal="80" workbookViewId="0">
      <selection activeCell="A2" sqref="A2"/>
    </sheetView>
  </sheetViews>
  <sheetFormatPr defaultColWidth="8.81640625" defaultRowHeight="15.5" x14ac:dyDescent="0.35"/>
  <cols>
    <col min="1" max="1" width="15" style="108" customWidth="1"/>
    <col min="2" max="2" width="9.1796875" style="134" customWidth="1"/>
    <col min="3" max="3" width="48.453125" style="134" customWidth="1"/>
    <col min="4" max="4" width="6.453125" style="134" customWidth="1"/>
    <col min="5" max="5" width="5.54296875" style="134" customWidth="1"/>
    <col min="6" max="6" width="10.453125" style="134" customWidth="1"/>
    <col min="7" max="7" width="10.54296875" style="134" customWidth="1"/>
    <col min="8" max="8" width="15.54296875" style="134" customWidth="1"/>
    <col min="9" max="9" width="14.54296875" style="134" customWidth="1"/>
    <col min="10" max="10" width="15.54296875" style="134" bestFit="1" customWidth="1"/>
    <col min="11" max="11" width="16.453125" style="134" customWidth="1"/>
    <col min="12" max="12" width="15" style="134" customWidth="1"/>
    <col min="13" max="16384" width="8.81640625" style="134"/>
  </cols>
  <sheetData>
    <row r="1" spans="1:12" s="6" customFormat="1" ht="52.5" customHeight="1" x14ac:dyDescent="0.35">
      <c r="A1" s="579" t="s">
        <v>62</v>
      </c>
      <c r="B1" s="580"/>
      <c r="C1" s="130" t="s">
        <v>64</v>
      </c>
      <c r="D1" s="581" t="s">
        <v>60</v>
      </c>
      <c r="E1" s="581"/>
      <c r="F1" s="581"/>
      <c r="G1" s="617" t="str">
        <f>'Bdgt Yr 1'!G1:I1</f>
        <v xml:space="preserve"> </v>
      </c>
      <c r="H1" s="617"/>
      <c r="I1" s="618"/>
      <c r="J1" s="131" t="s">
        <v>63</v>
      </c>
      <c r="K1" s="619" t="str">
        <f>'Bdgt Yr 1'!K1:L1</f>
        <v xml:space="preserve"> </v>
      </c>
      <c r="L1" s="620"/>
    </row>
    <row r="2" spans="1:12" ht="44.15" customHeight="1" x14ac:dyDescent="0.35">
      <c r="A2" s="377" t="s">
        <v>0</v>
      </c>
      <c r="B2" s="621" t="str">
        <f>'Bdgt Yr 1'!B2:G2</f>
        <v xml:space="preserve"> </v>
      </c>
      <c r="C2" s="617"/>
      <c r="D2" s="617"/>
      <c r="E2" s="617"/>
      <c r="F2" s="617"/>
      <c r="G2" s="618"/>
      <c r="H2" s="132" t="s">
        <v>31</v>
      </c>
      <c r="I2" s="458" t="e">
        <f>'Bdgt Yr 4'!I2+1</f>
        <v>#VALUE!</v>
      </c>
      <c r="J2" s="587" t="s">
        <v>343</v>
      </c>
      <c r="K2" s="588"/>
      <c r="L2" s="589"/>
    </row>
    <row r="3" spans="1:12" ht="42" customHeight="1" x14ac:dyDescent="0.35">
      <c r="A3" s="376" t="s">
        <v>102</v>
      </c>
      <c r="B3" s="51"/>
      <c r="C3" s="51"/>
      <c r="D3" s="565" t="s">
        <v>32</v>
      </c>
      <c r="E3" s="565"/>
      <c r="F3" s="560" t="s">
        <v>1</v>
      </c>
      <c r="G3" s="561" t="s">
        <v>33</v>
      </c>
      <c r="H3" s="166" t="s">
        <v>3</v>
      </c>
      <c r="I3" s="60" t="s">
        <v>34</v>
      </c>
      <c r="J3" s="60" t="s">
        <v>35</v>
      </c>
      <c r="K3" s="70" t="s">
        <v>69</v>
      </c>
      <c r="L3" s="378" t="s">
        <v>6</v>
      </c>
    </row>
    <row r="4" spans="1:12" s="6" customFormat="1" ht="9" customHeight="1" x14ac:dyDescent="0.3">
      <c r="A4" s="607"/>
      <c r="B4" s="74"/>
      <c r="C4" s="74"/>
      <c r="D4" s="572" t="s">
        <v>36</v>
      </c>
      <c r="E4" s="572"/>
      <c r="F4" s="77"/>
      <c r="G4" s="77" t="s">
        <v>36</v>
      </c>
      <c r="H4" s="79"/>
      <c r="I4" s="79" t="s">
        <v>36</v>
      </c>
      <c r="J4" s="79" t="s">
        <v>36</v>
      </c>
      <c r="K4" s="80"/>
      <c r="L4" s="404"/>
    </row>
    <row r="5" spans="1:12" x14ac:dyDescent="0.35">
      <c r="A5" s="607"/>
      <c r="B5" s="148" t="s">
        <v>53</v>
      </c>
      <c r="C5" s="147"/>
      <c r="D5" s="65"/>
      <c r="E5" s="66"/>
      <c r="F5" s="55"/>
      <c r="G5" s="55"/>
      <c r="H5" s="141"/>
      <c r="I5" s="141"/>
      <c r="J5" s="141"/>
      <c r="K5" s="142"/>
      <c r="L5" s="364"/>
    </row>
    <row r="6" spans="1:12" ht="15.65" customHeight="1" x14ac:dyDescent="0.35">
      <c r="A6" s="29" t="s">
        <v>36</v>
      </c>
      <c r="B6" s="147">
        <v>1</v>
      </c>
      <c r="C6" s="167" t="str">
        <f>'Bdgt Yr 1'!C6</f>
        <v xml:space="preserve"> </v>
      </c>
      <c r="D6" s="562">
        <v>0</v>
      </c>
      <c r="E6" s="562"/>
      <c r="F6" s="71">
        <f t="shared" ref="F6:F11" si="0">D6*9</f>
        <v>0</v>
      </c>
      <c r="G6" s="462">
        <v>0</v>
      </c>
      <c r="H6" s="407">
        <f>'Bdgt Yr 4'!H6*1.03</f>
        <v>0</v>
      </c>
      <c r="I6" s="25">
        <f t="shared" ref="I6:I11" si="1">H6*D6+H6/9*G6</f>
        <v>0</v>
      </c>
      <c r="J6" s="25">
        <f>(H6*D6*0.221)+(5285*D6)+(H6/9*G6*0.221)</f>
        <v>0</v>
      </c>
      <c r="K6" s="25">
        <f t="shared" ref="K6:K11" si="2">+I6+J6</f>
        <v>0</v>
      </c>
      <c r="L6" s="382">
        <v>0</v>
      </c>
    </row>
    <row r="7" spans="1:12" ht="15.65" customHeight="1" x14ac:dyDescent="0.35">
      <c r="A7" s="29" t="s">
        <v>36</v>
      </c>
      <c r="B7" s="147">
        <v>2</v>
      </c>
      <c r="C7" s="167" t="str">
        <f>'Bdgt Yr 1'!C7</f>
        <v xml:space="preserve"> </v>
      </c>
      <c r="D7" s="562">
        <v>0</v>
      </c>
      <c r="E7" s="562"/>
      <c r="F7" s="71">
        <f t="shared" si="0"/>
        <v>0</v>
      </c>
      <c r="G7" s="462">
        <v>0</v>
      </c>
      <c r="H7" s="407">
        <f>'Bdgt Yr 4'!H7*1.03</f>
        <v>0</v>
      </c>
      <c r="I7" s="25">
        <f t="shared" si="1"/>
        <v>0</v>
      </c>
      <c r="J7" s="25">
        <f t="shared" ref="J7:J11" si="3">(H7*D7*0.221)+(5285*D7)+(H7/9*G7*0.221)</f>
        <v>0</v>
      </c>
      <c r="K7" s="25">
        <f t="shared" si="2"/>
        <v>0</v>
      </c>
      <c r="L7" s="382">
        <v>0</v>
      </c>
    </row>
    <row r="8" spans="1:12" x14ac:dyDescent="0.35">
      <c r="A8" s="29" t="s">
        <v>36</v>
      </c>
      <c r="B8" s="147">
        <v>3</v>
      </c>
      <c r="C8" s="167" t="str">
        <f>'Bdgt Yr 1'!C8</f>
        <v xml:space="preserve"> </v>
      </c>
      <c r="D8" s="562">
        <v>0</v>
      </c>
      <c r="E8" s="562"/>
      <c r="F8" s="71">
        <f t="shared" si="0"/>
        <v>0</v>
      </c>
      <c r="G8" s="156">
        <v>0</v>
      </c>
      <c r="H8" s="407">
        <f>'Bdgt Yr 4'!H8*1.03</f>
        <v>0</v>
      </c>
      <c r="I8" s="25">
        <f t="shared" si="1"/>
        <v>0</v>
      </c>
      <c r="J8" s="25">
        <f t="shared" si="3"/>
        <v>0</v>
      </c>
      <c r="K8" s="25">
        <f t="shared" si="2"/>
        <v>0</v>
      </c>
      <c r="L8" s="382">
        <v>0</v>
      </c>
    </row>
    <row r="9" spans="1:12" x14ac:dyDescent="0.35">
      <c r="A9" s="29" t="s">
        <v>36</v>
      </c>
      <c r="B9" s="147">
        <v>4</v>
      </c>
      <c r="C9" s="167" t="str">
        <f>'Bdgt Yr 1'!C9</f>
        <v xml:space="preserve"> </v>
      </c>
      <c r="D9" s="562">
        <v>0</v>
      </c>
      <c r="E9" s="562"/>
      <c r="F9" s="71">
        <f t="shared" si="0"/>
        <v>0</v>
      </c>
      <c r="G9" s="156">
        <v>0</v>
      </c>
      <c r="H9" s="407">
        <f>'Bdgt Yr 4'!H9*1.03</f>
        <v>0</v>
      </c>
      <c r="I9" s="25">
        <f t="shared" si="1"/>
        <v>0</v>
      </c>
      <c r="J9" s="25">
        <f t="shared" si="3"/>
        <v>0</v>
      </c>
      <c r="K9" s="25">
        <f t="shared" si="2"/>
        <v>0</v>
      </c>
      <c r="L9" s="382">
        <v>0</v>
      </c>
    </row>
    <row r="10" spans="1:12" x14ac:dyDescent="0.35">
      <c r="A10" s="29" t="s">
        <v>36</v>
      </c>
      <c r="B10" s="147">
        <v>5</v>
      </c>
      <c r="C10" s="167" t="str">
        <f>'Bdgt Yr 1'!C10</f>
        <v xml:space="preserve"> </v>
      </c>
      <c r="D10" s="562">
        <v>0</v>
      </c>
      <c r="E10" s="562"/>
      <c r="F10" s="71">
        <f t="shared" si="0"/>
        <v>0</v>
      </c>
      <c r="G10" s="156">
        <v>0</v>
      </c>
      <c r="H10" s="407">
        <f>'Bdgt Yr 4'!H10*1.03</f>
        <v>0</v>
      </c>
      <c r="I10" s="25">
        <f t="shared" si="1"/>
        <v>0</v>
      </c>
      <c r="J10" s="25">
        <f t="shared" si="3"/>
        <v>0</v>
      </c>
      <c r="K10" s="25">
        <f t="shared" si="2"/>
        <v>0</v>
      </c>
      <c r="L10" s="382">
        <v>0</v>
      </c>
    </row>
    <row r="11" spans="1:12" x14ac:dyDescent="0.35">
      <c r="A11" s="29" t="s">
        <v>36</v>
      </c>
      <c r="B11" s="147">
        <v>6</v>
      </c>
      <c r="C11" s="167" t="str">
        <f>'Bdgt Yr 1'!C11</f>
        <v xml:space="preserve"> </v>
      </c>
      <c r="D11" s="562">
        <v>0</v>
      </c>
      <c r="E11" s="562"/>
      <c r="F11" s="71">
        <f t="shared" si="0"/>
        <v>0</v>
      </c>
      <c r="G11" s="156">
        <v>0</v>
      </c>
      <c r="H11" s="407">
        <f>'Bdgt Yr 4'!H11*1.03</f>
        <v>0</v>
      </c>
      <c r="I11" s="25">
        <f t="shared" si="1"/>
        <v>0</v>
      </c>
      <c r="J11" s="25">
        <f t="shared" si="3"/>
        <v>0</v>
      </c>
      <c r="K11" s="25">
        <f t="shared" si="2"/>
        <v>0</v>
      </c>
      <c r="L11" s="382">
        <v>0</v>
      </c>
    </row>
    <row r="12" spans="1:12" ht="8.15" customHeight="1" x14ac:dyDescent="0.35">
      <c r="A12" s="135"/>
      <c r="B12" s="76"/>
      <c r="C12" s="14"/>
      <c r="D12" s="61"/>
      <c r="E12" s="62"/>
      <c r="F12" s="78"/>
      <c r="G12" s="21"/>
      <c r="H12" s="20"/>
      <c r="I12" s="20"/>
      <c r="J12" s="20"/>
      <c r="K12" s="20"/>
      <c r="L12" s="380"/>
    </row>
    <row r="13" spans="1:12" x14ac:dyDescent="0.35">
      <c r="A13" s="31"/>
      <c r="B13" s="149" t="s">
        <v>51</v>
      </c>
      <c r="C13" s="149"/>
      <c r="D13" s="150"/>
      <c r="E13" s="151"/>
      <c r="F13" s="115"/>
      <c r="G13" s="154"/>
      <c r="H13" s="152"/>
      <c r="I13" s="18">
        <f>SUM(I6:I12)</f>
        <v>0</v>
      </c>
      <c r="J13" s="18">
        <f>SUM(J6:J12)</f>
        <v>0</v>
      </c>
      <c r="K13" s="18">
        <f>SUM(K6:K12)</f>
        <v>0</v>
      </c>
      <c r="L13" s="117">
        <f>SUM(L6:L12)</f>
        <v>0</v>
      </c>
    </row>
    <row r="14" spans="1:12" ht="15.65" customHeight="1" x14ac:dyDescent="0.35">
      <c r="A14" s="135"/>
      <c r="B14" s="136"/>
      <c r="C14" s="136"/>
      <c r="D14" s="608" t="s">
        <v>47</v>
      </c>
      <c r="E14" s="608"/>
      <c r="F14" s="144"/>
      <c r="G14" s="52"/>
      <c r="H14" s="111"/>
      <c r="I14" s="301" t="s">
        <v>4</v>
      </c>
      <c r="J14" s="140" t="s">
        <v>5</v>
      </c>
      <c r="L14" s="405"/>
    </row>
    <row r="15" spans="1:12" x14ac:dyDescent="0.35">
      <c r="A15" s="135"/>
      <c r="B15" s="609" t="s">
        <v>52</v>
      </c>
      <c r="C15" s="610"/>
      <c r="D15" s="608"/>
      <c r="E15" s="608"/>
      <c r="F15" s="123" t="s">
        <v>1</v>
      </c>
      <c r="G15" s="52"/>
      <c r="H15" s="140" t="s">
        <v>3</v>
      </c>
      <c r="I15" s="301" t="s">
        <v>7</v>
      </c>
      <c r="J15" s="140" t="s">
        <v>8</v>
      </c>
      <c r="K15" s="296" t="s">
        <v>69</v>
      </c>
      <c r="L15" s="393" t="s">
        <v>6</v>
      </c>
    </row>
    <row r="16" spans="1:12" x14ac:dyDescent="0.35">
      <c r="A16" s="135"/>
      <c r="B16" s="609"/>
      <c r="C16" s="610"/>
      <c r="D16" s="65"/>
      <c r="E16" s="66"/>
      <c r="F16" s="138"/>
      <c r="G16" s="52"/>
      <c r="H16" s="141"/>
      <c r="I16" s="56"/>
      <c r="J16" s="141"/>
      <c r="K16" s="20"/>
      <c r="L16" s="380"/>
    </row>
    <row r="17" spans="1:12" ht="15.65" customHeight="1" x14ac:dyDescent="0.35">
      <c r="A17" s="29" t="s">
        <v>36</v>
      </c>
      <c r="B17" s="147">
        <v>1</v>
      </c>
      <c r="C17" s="167" t="str">
        <f>'Bdgt Yr 1'!C17</f>
        <v xml:space="preserve"> </v>
      </c>
      <c r="D17" s="562">
        <v>0</v>
      </c>
      <c r="E17" s="562"/>
      <c r="F17" s="71">
        <f>D17*12</f>
        <v>0</v>
      </c>
      <c r="G17" s="52"/>
      <c r="H17" s="407">
        <f>'Bdgt Yr 4'!H17*1.03</f>
        <v>0</v>
      </c>
      <c r="I17" s="25">
        <f>H17*D17</f>
        <v>0</v>
      </c>
      <c r="J17" s="25">
        <f>I17*0.221+5285*D17</f>
        <v>0</v>
      </c>
      <c r="K17" s="25">
        <f>+I17+J17</f>
        <v>0</v>
      </c>
      <c r="L17" s="382">
        <v>0</v>
      </c>
    </row>
    <row r="18" spans="1:12" x14ac:dyDescent="0.35">
      <c r="A18" s="29" t="s">
        <v>36</v>
      </c>
      <c r="B18" s="147">
        <v>2</v>
      </c>
      <c r="C18" s="167" t="str">
        <f>'Bdgt Yr 1'!C18</f>
        <v xml:space="preserve"> </v>
      </c>
      <c r="D18" s="562">
        <v>0</v>
      </c>
      <c r="E18" s="562"/>
      <c r="F18" s="71">
        <f>D18*12</f>
        <v>0</v>
      </c>
      <c r="G18" s="52"/>
      <c r="H18" s="407">
        <f>'Bdgt Yr 4'!H18*1.03</f>
        <v>0</v>
      </c>
      <c r="I18" s="25">
        <f>H18*D18</f>
        <v>0</v>
      </c>
      <c r="J18" s="25">
        <f t="shared" ref="J18:J19" si="4">I18*0.221+5285*D18</f>
        <v>0</v>
      </c>
      <c r="K18" s="25">
        <f>+I18+J18</f>
        <v>0</v>
      </c>
      <c r="L18" s="382">
        <v>0</v>
      </c>
    </row>
    <row r="19" spans="1:12" x14ac:dyDescent="0.35">
      <c r="A19" s="29" t="s">
        <v>36</v>
      </c>
      <c r="B19" s="147">
        <v>3</v>
      </c>
      <c r="C19" s="167" t="str">
        <f>'Bdgt Yr 1'!C19</f>
        <v xml:space="preserve"> </v>
      </c>
      <c r="D19" s="562">
        <v>0</v>
      </c>
      <c r="E19" s="562"/>
      <c r="F19" s="71">
        <f>D19*12</f>
        <v>0</v>
      </c>
      <c r="G19" s="52"/>
      <c r="H19" s="407">
        <f>'Bdgt Yr 4'!H19*1.03</f>
        <v>0</v>
      </c>
      <c r="I19" s="25">
        <f>H19*D19</f>
        <v>0</v>
      </c>
      <c r="J19" s="25">
        <f t="shared" si="4"/>
        <v>0</v>
      </c>
      <c r="K19" s="25">
        <f>+I19+J19</f>
        <v>0</v>
      </c>
      <c r="L19" s="382">
        <v>0</v>
      </c>
    </row>
    <row r="20" spans="1:12" x14ac:dyDescent="0.35">
      <c r="A20" s="146"/>
      <c r="B20" s="149" t="s">
        <v>50</v>
      </c>
      <c r="C20" s="149"/>
      <c r="D20" s="150"/>
      <c r="E20" s="151"/>
      <c r="F20" s="115"/>
      <c r="G20" s="154"/>
      <c r="H20" s="152"/>
      <c r="I20" s="18">
        <f>SUM(I17:I19)</f>
        <v>0</v>
      </c>
      <c r="J20" s="18">
        <f>SUM(J17:J19)</f>
        <v>0</v>
      </c>
      <c r="K20" s="18">
        <f>SUM(K17:K19)</f>
        <v>0</v>
      </c>
      <c r="L20" s="117">
        <f>SUM(L17:L19)</f>
        <v>0</v>
      </c>
    </row>
    <row r="21" spans="1:12" ht="17.149999999999999" customHeight="1" x14ac:dyDescent="0.35">
      <c r="A21" s="32"/>
      <c r="B21" s="136"/>
      <c r="C21" s="136"/>
      <c r="D21" s="608" t="s">
        <v>47</v>
      </c>
      <c r="E21" s="608"/>
      <c r="F21" s="144"/>
      <c r="G21" s="52"/>
      <c r="H21" s="111"/>
      <c r="I21" s="301" t="s">
        <v>4</v>
      </c>
      <c r="J21" s="140" t="s">
        <v>5</v>
      </c>
      <c r="L21" s="405"/>
    </row>
    <row r="22" spans="1:12" x14ac:dyDescent="0.35">
      <c r="A22" s="32"/>
      <c r="B22" s="611" t="s">
        <v>55</v>
      </c>
      <c r="C22" s="612"/>
      <c r="D22" s="608"/>
      <c r="E22" s="608"/>
      <c r="F22" s="123" t="s">
        <v>1</v>
      </c>
      <c r="G22" s="52"/>
      <c r="H22" s="72" t="s">
        <v>3</v>
      </c>
      <c r="I22" s="301" t="s">
        <v>7</v>
      </c>
      <c r="J22" s="140" t="s">
        <v>8</v>
      </c>
      <c r="K22" s="296" t="s">
        <v>69</v>
      </c>
      <c r="L22" s="393" t="s">
        <v>6</v>
      </c>
    </row>
    <row r="23" spans="1:12" x14ac:dyDescent="0.35">
      <c r="A23" s="32"/>
      <c r="B23" s="611"/>
      <c r="C23" s="612"/>
      <c r="D23" s="65"/>
      <c r="E23" s="66"/>
      <c r="F23" s="138"/>
      <c r="G23" s="52"/>
      <c r="H23" s="141"/>
      <c r="I23" s="56"/>
      <c r="J23" s="141"/>
      <c r="K23" s="20"/>
      <c r="L23" s="380"/>
    </row>
    <row r="24" spans="1:12" x14ac:dyDescent="0.35">
      <c r="A24" s="29" t="s">
        <v>36</v>
      </c>
      <c r="B24" s="147">
        <v>1</v>
      </c>
      <c r="C24" s="167" t="str">
        <f>'Bdgt Yr 1'!C24</f>
        <v xml:space="preserve"> </v>
      </c>
      <c r="D24" s="562">
        <v>0</v>
      </c>
      <c r="E24" s="562"/>
      <c r="F24" s="71">
        <f>D24*12</f>
        <v>0</v>
      </c>
      <c r="G24" s="52"/>
      <c r="H24" s="407">
        <f>'Bdgt Yr 4'!H24*1.03</f>
        <v>0</v>
      </c>
      <c r="I24" s="25">
        <f>H24*D24</f>
        <v>0</v>
      </c>
      <c r="J24" s="25">
        <f>I24*0.2411+5285*D24</f>
        <v>0</v>
      </c>
      <c r="K24" s="25">
        <f>+I24+J24</f>
        <v>0</v>
      </c>
      <c r="L24" s="382">
        <v>0</v>
      </c>
    </row>
    <row r="25" spans="1:12" x14ac:dyDescent="0.35">
      <c r="A25" s="29" t="s">
        <v>36</v>
      </c>
      <c r="B25" s="147">
        <v>2</v>
      </c>
      <c r="C25" s="167" t="str">
        <f>'Bdgt Yr 1'!C25</f>
        <v xml:space="preserve"> </v>
      </c>
      <c r="D25" s="562">
        <v>0</v>
      </c>
      <c r="E25" s="562"/>
      <c r="F25" s="71">
        <f>D25*12</f>
        <v>0</v>
      </c>
      <c r="G25" s="52"/>
      <c r="H25" s="407">
        <f>'Bdgt Yr 4'!H25*1.03</f>
        <v>0</v>
      </c>
      <c r="I25" s="25">
        <f>H25*D25</f>
        <v>0</v>
      </c>
      <c r="J25" s="25">
        <f t="shared" ref="J25:J27" si="5">I25*0.2411+5285*D25</f>
        <v>0</v>
      </c>
      <c r="K25" s="25">
        <f>+I25+J25</f>
        <v>0</v>
      </c>
      <c r="L25" s="382">
        <v>0</v>
      </c>
    </row>
    <row r="26" spans="1:12" x14ac:dyDescent="0.35">
      <c r="A26" s="29" t="s">
        <v>36</v>
      </c>
      <c r="B26" s="147">
        <v>3</v>
      </c>
      <c r="C26" s="167" t="str">
        <f>'Bdgt Yr 1'!C26</f>
        <v xml:space="preserve"> </v>
      </c>
      <c r="D26" s="562">
        <v>0</v>
      </c>
      <c r="E26" s="562"/>
      <c r="F26" s="71">
        <f>D26*12</f>
        <v>0</v>
      </c>
      <c r="G26" s="52"/>
      <c r="H26" s="407">
        <f>'Bdgt Yr 4'!H26*1.03</f>
        <v>0</v>
      </c>
      <c r="I26" s="25">
        <f>H26*D26</f>
        <v>0</v>
      </c>
      <c r="J26" s="25">
        <f t="shared" si="5"/>
        <v>0</v>
      </c>
      <c r="K26" s="25">
        <f>+I26+J26</f>
        <v>0</v>
      </c>
      <c r="L26" s="382">
        <v>0</v>
      </c>
    </row>
    <row r="27" spans="1:12" x14ac:dyDescent="0.35">
      <c r="A27" s="29" t="s">
        <v>36</v>
      </c>
      <c r="B27" s="147">
        <v>4</v>
      </c>
      <c r="C27" s="167" t="str">
        <f>'Bdgt Yr 1'!C27</f>
        <v xml:space="preserve"> </v>
      </c>
      <c r="D27" s="562">
        <v>0</v>
      </c>
      <c r="E27" s="562"/>
      <c r="F27" s="71">
        <f>D27*12</f>
        <v>0</v>
      </c>
      <c r="G27" s="52"/>
      <c r="H27" s="407">
        <f>'Bdgt Yr 4'!H27*1.03</f>
        <v>0</v>
      </c>
      <c r="I27" s="25">
        <f>H27*D27</f>
        <v>0</v>
      </c>
      <c r="J27" s="25">
        <f t="shared" si="5"/>
        <v>0</v>
      </c>
      <c r="K27" s="25">
        <f>+I27+J27</f>
        <v>0</v>
      </c>
      <c r="L27" s="382">
        <v>0</v>
      </c>
    </row>
    <row r="28" spans="1:12" x14ac:dyDescent="0.35">
      <c r="A28" s="146"/>
      <c r="B28" s="149" t="s">
        <v>46</v>
      </c>
      <c r="C28" s="149"/>
      <c r="D28" s="577" t="s">
        <v>36</v>
      </c>
      <c r="E28" s="578"/>
      <c r="F28" s="154"/>
      <c r="G28" s="154"/>
      <c r="H28" s="152"/>
      <c r="I28" s="18">
        <f>SUM(I24:I27)</f>
        <v>0</v>
      </c>
      <c r="J28" s="18">
        <f>SUM(J24:J27)</f>
        <v>0</v>
      </c>
      <c r="K28" s="18">
        <f>SUM(K24:K27)</f>
        <v>0</v>
      </c>
      <c r="L28" s="117">
        <f>SUM(L24:L27)</f>
        <v>0</v>
      </c>
    </row>
    <row r="29" spans="1:12" ht="15.65" customHeight="1" x14ac:dyDescent="0.35">
      <c r="A29" s="135"/>
      <c r="B29" s="136"/>
      <c r="C29" s="136"/>
      <c r="D29" s="613" t="s">
        <v>67</v>
      </c>
      <c r="E29" s="614"/>
      <c r="F29" s="145"/>
      <c r="G29" s="68"/>
      <c r="H29" s="68"/>
      <c r="I29" s="301" t="s">
        <v>4</v>
      </c>
      <c r="J29" s="140" t="s">
        <v>5</v>
      </c>
      <c r="L29" s="405"/>
    </row>
    <row r="30" spans="1:12" ht="15.65" customHeight="1" x14ac:dyDescent="0.35">
      <c r="A30" s="135"/>
      <c r="B30" s="148" t="s">
        <v>66</v>
      </c>
      <c r="C30" s="147"/>
      <c r="D30" s="615"/>
      <c r="E30" s="616"/>
      <c r="F30" s="67"/>
      <c r="G30" s="67"/>
      <c r="H30" s="67"/>
      <c r="I30" s="301" t="s">
        <v>7</v>
      </c>
      <c r="J30" s="140" t="s">
        <v>8</v>
      </c>
      <c r="K30" s="296" t="s">
        <v>69</v>
      </c>
      <c r="L30" s="393" t="s">
        <v>6</v>
      </c>
    </row>
    <row r="31" spans="1:12" ht="8.5" customHeight="1" x14ac:dyDescent="0.35">
      <c r="A31" s="135"/>
      <c r="B31" s="155"/>
      <c r="C31" s="147"/>
      <c r="D31" s="615"/>
      <c r="E31" s="616"/>
      <c r="F31" s="67"/>
      <c r="G31" s="67"/>
      <c r="H31" s="67"/>
      <c r="I31" s="141"/>
      <c r="J31" s="141"/>
      <c r="K31" s="142"/>
      <c r="L31" s="364"/>
    </row>
    <row r="32" spans="1:12" x14ac:dyDescent="0.35">
      <c r="A32" s="29" t="s">
        <v>36</v>
      </c>
      <c r="B32" s="147">
        <v>1</v>
      </c>
      <c r="C32" s="167" t="str">
        <f>'Bdgt Yr 1'!C32</f>
        <v xml:space="preserve"> </v>
      </c>
      <c r="D32" s="573">
        <v>0</v>
      </c>
      <c r="E32" s="573"/>
      <c r="F32" s="67"/>
      <c r="G32" s="67"/>
      <c r="H32" s="67"/>
      <c r="I32" s="407">
        <f>'Bdgt Yr 4'!I32*1.03</f>
        <v>0</v>
      </c>
      <c r="J32" s="25">
        <f>I32*0.0942+5285*D32</f>
        <v>0</v>
      </c>
      <c r="K32" s="25">
        <f>+I32+J32</f>
        <v>0</v>
      </c>
      <c r="L32" s="382">
        <v>0</v>
      </c>
    </row>
    <row r="33" spans="1:12" x14ac:dyDescent="0.35">
      <c r="A33" s="29" t="s">
        <v>36</v>
      </c>
      <c r="B33" s="147">
        <v>2</v>
      </c>
      <c r="C33" s="167" t="str">
        <f>'Bdgt Yr 1'!C33</f>
        <v xml:space="preserve"> </v>
      </c>
      <c r="D33" s="573">
        <v>0</v>
      </c>
      <c r="E33" s="573"/>
      <c r="F33" s="133"/>
      <c r="G33" s="133"/>
      <c r="H33" s="133"/>
      <c r="I33" s="407">
        <f>'Bdgt Yr 4'!I33*1.03</f>
        <v>0</v>
      </c>
      <c r="J33" s="25">
        <f>I33*0.0942+5285*D33</f>
        <v>0</v>
      </c>
      <c r="K33" s="25">
        <f>+I33+J33</f>
        <v>0</v>
      </c>
      <c r="L33" s="382">
        <v>0</v>
      </c>
    </row>
    <row r="34" spans="1:12" x14ac:dyDescent="0.35">
      <c r="A34" s="29"/>
      <c r="B34" s="155" t="s">
        <v>65</v>
      </c>
      <c r="C34" s="153"/>
      <c r="D34" s="574" t="s">
        <v>36</v>
      </c>
      <c r="E34" s="575"/>
      <c r="F34" s="67"/>
      <c r="G34" s="67"/>
      <c r="H34" s="67"/>
      <c r="I34" s="26" t="s">
        <v>36</v>
      </c>
      <c r="J34" s="25"/>
      <c r="K34" s="25"/>
      <c r="L34" s="380"/>
    </row>
    <row r="35" spans="1:12" x14ac:dyDescent="0.35">
      <c r="A35" s="29" t="s">
        <v>36</v>
      </c>
      <c r="B35" s="147">
        <v>3</v>
      </c>
      <c r="C35" s="167" t="str">
        <f>'Bdgt Yr 1'!C35</f>
        <v xml:space="preserve"> </v>
      </c>
      <c r="D35" s="574" t="s">
        <v>36</v>
      </c>
      <c r="E35" s="575"/>
      <c r="F35" s="67"/>
      <c r="G35" s="67"/>
      <c r="H35" s="67"/>
      <c r="I35" s="26">
        <v>0</v>
      </c>
      <c r="J35" s="25">
        <f>I35*0.0942</f>
        <v>0</v>
      </c>
      <c r="K35" s="25">
        <f>+I35+J35</f>
        <v>0</v>
      </c>
      <c r="L35" s="382">
        <v>0</v>
      </c>
    </row>
    <row r="36" spans="1:12" x14ac:dyDescent="0.35">
      <c r="A36" s="29" t="s">
        <v>36</v>
      </c>
      <c r="B36" s="147">
        <v>4</v>
      </c>
      <c r="C36" s="167" t="str">
        <f>'Bdgt Yr 1'!C36</f>
        <v xml:space="preserve"> </v>
      </c>
      <c r="D36" s="574" t="s">
        <v>36</v>
      </c>
      <c r="E36" s="575"/>
      <c r="F36" s="69"/>
      <c r="G36" s="69"/>
      <c r="H36" s="69"/>
      <c r="I36" s="26">
        <v>0</v>
      </c>
      <c r="J36" s="25">
        <f>I36*0.0942</f>
        <v>0</v>
      </c>
      <c r="K36" s="25">
        <f>+I36+J36</f>
        <v>0</v>
      </c>
      <c r="L36" s="382">
        <v>0</v>
      </c>
    </row>
    <row r="37" spans="1:12" x14ac:dyDescent="0.35">
      <c r="A37" s="146"/>
      <c r="B37" s="149" t="s">
        <v>68</v>
      </c>
      <c r="C37" s="149"/>
      <c r="D37" s="150"/>
      <c r="E37" s="151"/>
      <c r="F37" s="154"/>
      <c r="G37" s="154"/>
      <c r="H37" s="152"/>
      <c r="I37" s="18">
        <f>SUM(I32:I36)</f>
        <v>0</v>
      </c>
      <c r="J37" s="18">
        <f>SUM(J32:J36)</f>
        <v>0</v>
      </c>
      <c r="K37" s="18">
        <f>SUM(K32:K36)</f>
        <v>0</v>
      </c>
      <c r="L37" s="117">
        <f>SUM(L32:L36)</f>
        <v>0</v>
      </c>
    </row>
    <row r="38" spans="1:12" ht="7" customHeight="1" x14ac:dyDescent="0.35">
      <c r="A38" s="135"/>
      <c r="B38" s="136"/>
      <c r="C38" s="136"/>
      <c r="D38" s="63"/>
      <c r="E38" s="64"/>
      <c r="F38" s="67"/>
      <c r="G38" s="53"/>
      <c r="H38" s="56"/>
      <c r="I38" s="19"/>
      <c r="J38" s="19"/>
      <c r="K38" s="19"/>
      <c r="L38" s="380"/>
    </row>
    <row r="39" spans="1:12" ht="14.5" customHeight="1" x14ac:dyDescent="0.35">
      <c r="A39" s="135"/>
      <c r="B39" s="136"/>
      <c r="C39" s="136"/>
      <c r="D39" s="599" t="s">
        <v>54</v>
      </c>
      <c r="E39" s="600"/>
      <c r="F39" s="67"/>
      <c r="G39" s="54" t="s">
        <v>2</v>
      </c>
      <c r="H39" s="140" t="s">
        <v>9</v>
      </c>
      <c r="I39" s="301" t="s">
        <v>4</v>
      </c>
      <c r="J39" s="140" t="s">
        <v>5</v>
      </c>
      <c r="L39" s="405"/>
    </row>
    <row r="40" spans="1:12" x14ac:dyDescent="0.35">
      <c r="A40" s="135"/>
      <c r="B40" s="147"/>
      <c r="C40" s="147"/>
      <c r="D40" s="599"/>
      <c r="E40" s="600"/>
      <c r="F40" s="67"/>
      <c r="G40" s="410" t="s">
        <v>10</v>
      </c>
      <c r="H40" s="140"/>
      <c r="I40" s="301" t="s">
        <v>7</v>
      </c>
      <c r="J40" s="140" t="s">
        <v>8</v>
      </c>
      <c r="K40" s="296" t="s">
        <v>69</v>
      </c>
      <c r="L40" s="393" t="s">
        <v>6</v>
      </c>
    </row>
    <row r="41" spans="1:12" x14ac:dyDescent="0.35">
      <c r="A41" s="135"/>
      <c r="B41" s="155" t="s">
        <v>11</v>
      </c>
      <c r="C41" s="147"/>
      <c r="D41" s="65"/>
      <c r="E41" s="66"/>
      <c r="F41" s="67"/>
      <c r="G41" s="55"/>
      <c r="H41" s="141"/>
      <c r="I41" s="141"/>
      <c r="J41" s="141"/>
      <c r="K41" s="20"/>
      <c r="L41" s="380"/>
    </row>
    <row r="42" spans="1:12" x14ac:dyDescent="0.35">
      <c r="A42" s="29" t="s">
        <v>36</v>
      </c>
      <c r="B42" s="147">
        <v>1</v>
      </c>
      <c r="C42" s="147" t="s">
        <v>12</v>
      </c>
      <c r="D42" s="576">
        <v>0</v>
      </c>
      <c r="E42" s="576"/>
      <c r="F42" s="67"/>
      <c r="G42" s="126">
        <v>0</v>
      </c>
      <c r="H42" s="59">
        <v>0</v>
      </c>
      <c r="I42" s="25">
        <f>(+D42+G42)*H42</f>
        <v>0</v>
      </c>
      <c r="J42" s="25">
        <v>0</v>
      </c>
      <c r="K42" s="25">
        <f>+I42+J42</f>
        <v>0</v>
      </c>
      <c r="L42" s="382">
        <v>0</v>
      </c>
    </row>
    <row r="43" spans="1:12" x14ac:dyDescent="0.35">
      <c r="A43" s="29" t="s">
        <v>36</v>
      </c>
      <c r="B43" s="147">
        <v>2</v>
      </c>
      <c r="C43" s="147" t="s">
        <v>12</v>
      </c>
      <c r="D43" s="576">
        <v>0</v>
      </c>
      <c r="E43" s="576"/>
      <c r="F43" s="67"/>
      <c r="G43" s="126">
        <v>0</v>
      </c>
      <c r="H43" s="59">
        <v>0</v>
      </c>
      <c r="I43" s="25">
        <f t="shared" ref="I43:I44" si="6">(+D43+G43)*H43</f>
        <v>0</v>
      </c>
      <c r="J43" s="25">
        <v>0</v>
      </c>
      <c r="K43" s="25">
        <f>+I43+J43</f>
        <v>0</v>
      </c>
      <c r="L43" s="382">
        <v>0</v>
      </c>
    </row>
    <row r="44" spans="1:12" x14ac:dyDescent="0.35">
      <c r="A44" s="29" t="s">
        <v>36</v>
      </c>
      <c r="B44" s="147">
        <v>3</v>
      </c>
      <c r="C44" s="147" t="s">
        <v>61</v>
      </c>
      <c r="D44" s="576">
        <v>0</v>
      </c>
      <c r="E44" s="576"/>
      <c r="F44" s="67"/>
      <c r="G44" s="126">
        <v>0</v>
      </c>
      <c r="H44" s="59">
        <v>0</v>
      </c>
      <c r="I44" s="25">
        <f t="shared" si="6"/>
        <v>0</v>
      </c>
      <c r="J44" s="25">
        <v>0</v>
      </c>
      <c r="K44" s="25">
        <f>+I44+J44</f>
        <v>0</v>
      </c>
      <c r="L44" s="382">
        <v>0</v>
      </c>
    </row>
    <row r="45" spans="1:12" x14ac:dyDescent="0.35">
      <c r="A45" s="29" t="s">
        <v>36</v>
      </c>
      <c r="B45" s="147">
        <v>4</v>
      </c>
      <c r="C45" s="147" t="s">
        <v>13</v>
      </c>
      <c r="D45" s="576">
        <v>0</v>
      </c>
      <c r="E45" s="576"/>
      <c r="F45" s="67"/>
      <c r="G45" s="409">
        <v>0</v>
      </c>
      <c r="H45" s="59">
        <v>0</v>
      </c>
      <c r="I45" s="25">
        <f>(+D45+G45)*H45</f>
        <v>0</v>
      </c>
      <c r="J45" s="25">
        <v>0</v>
      </c>
      <c r="K45" s="25">
        <f>+I45+J45</f>
        <v>0</v>
      </c>
      <c r="L45" s="382">
        <v>0</v>
      </c>
    </row>
    <row r="46" spans="1:12" x14ac:dyDescent="0.35">
      <c r="A46" s="29" t="s">
        <v>36</v>
      </c>
      <c r="B46" s="147"/>
      <c r="C46" s="147"/>
      <c r="D46" s="113"/>
      <c r="E46" s="112"/>
      <c r="F46" s="133"/>
      <c r="G46" s="73" t="s">
        <v>58</v>
      </c>
      <c r="H46" s="116" t="s">
        <v>2</v>
      </c>
      <c r="I46" s="116" t="s">
        <v>48</v>
      </c>
      <c r="J46" s="158" t="s">
        <v>49</v>
      </c>
      <c r="K46" s="81"/>
      <c r="L46" s="381"/>
    </row>
    <row r="47" spans="1:12" x14ac:dyDescent="0.35">
      <c r="A47" s="29" t="s">
        <v>36</v>
      </c>
      <c r="B47" s="147">
        <v>5</v>
      </c>
      <c r="C47" s="147" t="s">
        <v>14</v>
      </c>
      <c r="D47" s="372"/>
      <c r="E47" s="372"/>
      <c r="F47" s="374"/>
      <c r="G47" s="157" t="s">
        <v>36</v>
      </c>
      <c r="H47" s="157" t="s">
        <v>36</v>
      </c>
      <c r="I47" s="110">
        <v>0</v>
      </c>
      <c r="J47" s="114">
        <v>0</v>
      </c>
      <c r="K47" s="25">
        <f>+I47+J47</f>
        <v>0</v>
      </c>
      <c r="L47" s="382">
        <v>0</v>
      </c>
    </row>
    <row r="48" spans="1:12" x14ac:dyDescent="0.35">
      <c r="A48" s="29" t="s">
        <v>36</v>
      </c>
      <c r="B48" s="147">
        <v>6</v>
      </c>
      <c r="C48" s="147" t="s">
        <v>14</v>
      </c>
      <c r="D48" s="372"/>
      <c r="E48" s="372"/>
      <c r="F48" s="374"/>
      <c r="G48" s="157" t="s">
        <v>36</v>
      </c>
      <c r="H48" s="157" t="s">
        <v>36</v>
      </c>
      <c r="I48" s="110">
        <v>0</v>
      </c>
      <c r="J48" s="114">
        <v>0</v>
      </c>
      <c r="K48" s="25">
        <f>+I48+J48</f>
        <v>0</v>
      </c>
      <c r="L48" s="382">
        <v>0</v>
      </c>
    </row>
    <row r="49" spans="1:12" ht="3.65" customHeight="1" x14ac:dyDescent="0.35">
      <c r="A49" s="135"/>
      <c r="B49" s="147"/>
      <c r="C49" s="147"/>
      <c r="D49" s="373"/>
      <c r="E49" s="373"/>
      <c r="F49" s="375"/>
      <c r="G49" s="64"/>
      <c r="H49" s="56"/>
      <c r="I49" s="56"/>
      <c r="J49" s="56"/>
      <c r="K49" s="19"/>
      <c r="L49" s="380"/>
    </row>
    <row r="50" spans="1:12" x14ac:dyDescent="0.35">
      <c r="A50" s="146"/>
      <c r="B50" s="149" t="s">
        <v>38</v>
      </c>
      <c r="C50" s="149"/>
      <c r="D50" s="150"/>
      <c r="E50" s="151"/>
      <c r="F50" s="51"/>
      <c r="G50" s="154"/>
      <c r="H50" s="152"/>
      <c r="I50" s="18">
        <f>SUM(I42:I49)</f>
        <v>0</v>
      </c>
      <c r="J50" s="16">
        <f>SUM(J42:J49)</f>
        <v>0</v>
      </c>
      <c r="K50" s="18">
        <f>SUM(K42:K49)</f>
        <v>0</v>
      </c>
      <c r="L50" s="117">
        <f>SUM(L42:L49)</f>
        <v>0</v>
      </c>
    </row>
    <row r="51" spans="1:12" ht="9" customHeight="1" x14ac:dyDescent="0.35">
      <c r="A51" s="135"/>
      <c r="B51" s="76"/>
      <c r="C51" s="76"/>
      <c r="D51" s="86"/>
      <c r="E51" s="87"/>
      <c r="F51" s="76"/>
      <c r="G51" s="20"/>
      <c r="H51" s="20"/>
      <c r="I51" s="20"/>
      <c r="J51" s="76"/>
      <c r="K51" s="20"/>
      <c r="L51" s="380"/>
    </row>
    <row r="52" spans="1:12" x14ac:dyDescent="0.35">
      <c r="A52" s="146"/>
      <c r="B52" s="149" t="s">
        <v>39</v>
      </c>
      <c r="C52" s="149"/>
      <c r="D52" s="150"/>
      <c r="E52" s="151"/>
      <c r="F52" s="149"/>
      <c r="G52" s="154"/>
      <c r="H52" s="152"/>
      <c r="I52" s="18">
        <f>+I13+I20+I28+I50+I37+J50</f>
        <v>0</v>
      </c>
      <c r="J52" s="18">
        <f>+J13+J20+J28+J37</f>
        <v>0</v>
      </c>
      <c r="K52" s="18">
        <f>+K13+K20+K28+K50+K37</f>
        <v>0</v>
      </c>
      <c r="L52" s="117">
        <f>+L13+L20+L28+L50+L37</f>
        <v>0</v>
      </c>
    </row>
    <row r="53" spans="1:12" ht="16" customHeight="1" x14ac:dyDescent="0.35">
      <c r="A53" s="34"/>
      <c r="B53" s="90" t="s">
        <v>56</v>
      </c>
      <c r="C53" s="147"/>
      <c r="D53" s="11"/>
      <c r="E53" s="11"/>
      <c r="F53" s="11"/>
      <c r="G53" s="11"/>
      <c r="H53" s="11"/>
      <c r="I53" s="11"/>
      <c r="J53" s="11"/>
      <c r="K53" s="88"/>
      <c r="L53" s="393" t="s">
        <v>6</v>
      </c>
    </row>
    <row r="54" spans="1:12" x14ac:dyDescent="0.35">
      <c r="A54" s="35" t="s">
        <v>36</v>
      </c>
      <c r="B54" s="147">
        <v>1</v>
      </c>
      <c r="C54" s="8"/>
      <c r="D54" s="12"/>
      <c r="E54" s="12"/>
      <c r="F54" s="12"/>
      <c r="G54" s="12"/>
      <c r="H54" s="12"/>
      <c r="I54" s="12"/>
      <c r="J54" s="9"/>
      <c r="K54" s="400">
        <v>0</v>
      </c>
      <c r="L54" s="382">
        <v>0</v>
      </c>
    </row>
    <row r="55" spans="1:12" x14ac:dyDescent="0.35">
      <c r="A55" s="36"/>
      <c r="B55" s="149" t="s">
        <v>57</v>
      </c>
      <c r="C55" s="149"/>
      <c r="D55" s="91"/>
      <c r="E55" s="91"/>
      <c r="F55" s="149"/>
      <c r="G55" s="149"/>
      <c r="H55" s="92"/>
      <c r="I55" s="92"/>
      <c r="J55" s="92"/>
      <c r="K55" s="386">
        <f>SUM(K54:K54)</f>
        <v>0</v>
      </c>
      <c r="L55" s="117">
        <f>SUM(L54:L54)</f>
        <v>0</v>
      </c>
    </row>
    <row r="56" spans="1:12" ht="15.65" customHeight="1" x14ac:dyDescent="0.35">
      <c r="A56" s="35"/>
      <c r="B56" s="155" t="s">
        <v>37</v>
      </c>
      <c r="C56" s="147"/>
      <c r="D56" s="147"/>
      <c r="E56" s="147"/>
      <c r="F56" s="147"/>
      <c r="G56" s="147"/>
      <c r="H56" s="147"/>
      <c r="I56" s="109"/>
      <c r="J56" s="11"/>
      <c r="K56" s="399"/>
      <c r="L56" s="393" t="s">
        <v>6</v>
      </c>
    </row>
    <row r="57" spans="1:12" ht="15" customHeight="1" x14ac:dyDescent="0.35">
      <c r="A57" s="37" t="s">
        <v>36</v>
      </c>
      <c r="B57" s="147">
        <v>1</v>
      </c>
      <c r="C57" s="147" t="s">
        <v>70</v>
      </c>
      <c r="D57" s="463"/>
      <c r="E57" s="463"/>
      <c r="F57" s="463"/>
      <c r="G57" s="463"/>
      <c r="H57" s="463"/>
      <c r="I57" s="463"/>
      <c r="J57" s="464"/>
      <c r="K57" s="400">
        <v>0</v>
      </c>
      <c r="L57" s="382">
        <v>0</v>
      </c>
    </row>
    <row r="58" spans="1:12" ht="15" customHeight="1" x14ac:dyDescent="0.35">
      <c r="A58" s="37" t="s">
        <v>36</v>
      </c>
      <c r="B58" s="147">
        <v>2</v>
      </c>
      <c r="C58" s="147" t="s">
        <v>71</v>
      </c>
      <c r="D58" s="558"/>
      <c r="E58" s="558"/>
      <c r="F58" s="558"/>
      <c r="G58" s="558"/>
      <c r="H58" s="558"/>
      <c r="I58" s="558"/>
      <c r="J58" s="559"/>
      <c r="K58" s="400">
        <v>0</v>
      </c>
      <c r="L58" s="382">
        <v>0</v>
      </c>
    </row>
    <row r="59" spans="1:12" x14ac:dyDescent="0.35">
      <c r="A59" s="36"/>
      <c r="B59" s="149" t="s">
        <v>40</v>
      </c>
      <c r="C59" s="149"/>
      <c r="D59" s="91"/>
      <c r="E59" s="91"/>
      <c r="F59" s="149"/>
      <c r="G59" s="149"/>
      <c r="H59" s="92"/>
      <c r="I59" s="92"/>
      <c r="J59" s="92"/>
      <c r="K59" s="386">
        <f>SUM(K57:K58)</f>
        <v>0</v>
      </c>
      <c r="L59" s="117">
        <f>SUM(L57:L58)</f>
        <v>0</v>
      </c>
    </row>
    <row r="60" spans="1:12" ht="14.15" customHeight="1" x14ac:dyDescent="0.35">
      <c r="A60" s="35"/>
      <c r="B60" s="155" t="s">
        <v>15</v>
      </c>
      <c r="C60" s="147"/>
      <c r="D60" s="147"/>
      <c r="E60" s="147"/>
      <c r="F60" s="147"/>
      <c r="G60" s="147"/>
      <c r="H60" s="11"/>
      <c r="I60" s="11"/>
      <c r="J60" s="11"/>
      <c r="K60" s="399"/>
      <c r="L60" s="393" t="s">
        <v>6</v>
      </c>
    </row>
    <row r="61" spans="1:12" x14ac:dyDescent="0.35">
      <c r="A61" s="38" t="s">
        <v>36</v>
      </c>
      <c r="B61" s="147">
        <v>1</v>
      </c>
      <c r="C61" s="147" t="s">
        <v>16</v>
      </c>
      <c r="D61" s="467"/>
      <c r="E61" s="467"/>
      <c r="F61" s="467"/>
      <c r="G61" s="467"/>
      <c r="H61" s="467"/>
      <c r="I61" s="467"/>
      <c r="J61" s="468"/>
      <c r="K61" s="400">
        <v>0</v>
      </c>
      <c r="L61" s="382">
        <v>0</v>
      </c>
    </row>
    <row r="62" spans="1:12" x14ac:dyDescent="0.35">
      <c r="A62" s="38" t="s">
        <v>36</v>
      </c>
      <c r="B62" s="147">
        <v>2</v>
      </c>
      <c r="C62" s="147" t="s">
        <v>17</v>
      </c>
      <c r="D62" s="465"/>
      <c r="E62" s="465"/>
      <c r="F62" s="465"/>
      <c r="G62" s="465"/>
      <c r="H62" s="465"/>
      <c r="I62" s="465"/>
      <c r="J62" s="466"/>
      <c r="K62" s="400">
        <v>0</v>
      </c>
      <c r="L62" s="382">
        <v>0</v>
      </c>
    </row>
    <row r="63" spans="1:12" x14ac:dyDescent="0.35">
      <c r="A63" s="38" t="s">
        <v>36</v>
      </c>
      <c r="B63" s="147">
        <v>3</v>
      </c>
      <c r="C63" s="147" t="s">
        <v>18</v>
      </c>
      <c r="D63" s="465"/>
      <c r="E63" s="465"/>
      <c r="F63" s="465"/>
      <c r="G63" s="465"/>
      <c r="H63" s="465"/>
      <c r="I63" s="465"/>
      <c r="J63" s="466"/>
      <c r="K63" s="400">
        <v>0</v>
      </c>
      <c r="L63" s="382">
        <v>0</v>
      </c>
    </row>
    <row r="64" spans="1:12" ht="18" customHeight="1" x14ac:dyDescent="0.35">
      <c r="A64" s="38" t="s">
        <v>36</v>
      </c>
      <c r="B64" s="147">
        <v>4</v>
      </c>
      <c r="C64" s="147" t="s">
        <v>19</v>
      </c>
      <c r="D64" s="465" t="s">
        <v>36</v>
      </c>
      <c r="E64" s="465"/>
      <c r="F64" s="465"/>
      <c r="G64" s="465"/>
      <c r="H64" s="465"/>
      <c r="I64" s="465"/>
      <c r="J64" s="466"/>
      <c r="K64" s="400">
        <v>0</v>
      </c>
      <c r="L64" s="382">
        <v>0</v>
      </c>
    </row>
    <row r="65" spans="1:12" x14ac:dyDescent="0.35">
      <c r="A65" s="36"/>
      <c r="B65" s="149" t="s">
        <v>41</v>
      </c>
      <c r="C65" s="149"/>
      <c r="D65" s="91"/>
      <c r="E65" s="91"/>
      <c r="F65" s="149"/>
      <c r="G65" s="149"/>
      <c r="H65" s="92"/>
      <c r="I65" s="92"/>
      <c r="J65" s="92"/>
      <c r="K65" s="386">
        <f>SUM(K61:K64)</f>
        <v>0</v>
      </c>
      <c r="L65" s="117">
        <f>SUM(L61:L64)</f>
        <v>0</v>
      </c>
    </row>
    <row r="66" spans="1:12" ht="18.649999999999999" customHeight="1" x14ac:dyDescent="0.35">
      <c r="A66" s="35"/>
      <c r="B66" s="155" t="s">
        <v>20</v>
      </c>
      <c r="C66" s="147"/>
      <c r="D66" s="601" t="s">
        <v>335</v>
      </c>
      <c r="E66" s="601"/>
      <c r="F66" s="601"/>
      <c r="G66" s="601"/>
      <c r="H66" s="601"/>
      <c r="I66" s="601"/>
      <c r="J66" s="602"/>
      <c r="K66" s="399"/>
      <c r="L66" s="393" t="s">
        <v>6</v>
      </c>
    </row>
    <row r="67" spans="1:12" x14ac:dyDescent="0.35">
      <c r="A67" s="38" t="s">
        <v>36</v>
      </c>
      <c r="B67" s="147">
        <v>1</v>
      </c>
      <c r="C67" s="147" t="s">
        <v>21</v>
      </c>
      <c r="D67" s="568"/>
      <c r="E67" s="568"/>
      <c r="F67" s="568"/>
      <c r="G67" s="568"/>
      <c r="H67" s="568"/>
      <c r="I67" s="568"/>
      <c r="J67" s="569"/>
      <c r="K67" s="400">
        <v>0</v>
      </c>
      <c r="L67" s="382">
        <v>0</v>
      </c>
    </row>
    <row r="68" spans="1:12" x14ac:dyDescent="0.35">
      <c r="A68" s="38" t="s">
        <v>36</v>
      </c>
      <c r="B68" s="147">
        <v>2</v>
      </c>
      <c r="C68" s="147" t="s">
        <v>22</v>
      </c>
      <c r="D68" s="568"/>
      <c r="E68" s="568"/>
      <c r="F68" s="568"/>
      <c r="G68" s="568"/>
      <c r="H68" s="568"/>
      <c r="I68" s="568"/>
      <c r="J68" s="569"/>
      <c r="K68" s="400">
        <v>0</v>
      </c>
      <c r="L68" s="382">
        <v>0</v>
      </c>
    </row>
    <row r="69" spans="1:12" x14ac:dyDescent="0.35">
      <c r="A69" s="38" t="s">
        <v>36</v>
      </c>
      <c r="B69" s="147">
        <v>3</v>
      </c>
      <c r="C69" s="147" t="s">
        <v>23</v>
      </c>
      <c r="D69" s="568"/>
      <c r="E69" s="568"/>
      <c r="F69" s="568"/>
      <c r="G69" s="568"/>
      <c r="H69" s="568"/>
      <c r="I69" s="568"/>
      <c r="J69" s="569"/>
      <c r="K69" s="400">
        <v>0</v>
      </c>
      <c r="L69" s="382">
        <v>0</v>
      </c>
    </row>
    <row r="70" spans="1:12" x14ac:dyDescent="0.35">
      <c r="A70" s="38" t="s">
        <v>36</v>
      </c>
      <c r="B70" s="147">
        <v>4</v>
      </c>
      <c r="C70" s="147" t="s">
        <v>24</v>
      </c>
      <c r="D70" s="568"/>
      <c r="E70" s="568"/>
      <c r="F70" s="568"/>
      <c r="G70" s="568"/>
      <c r="H70" s="568"/>
      <c r="I70" s="568"/>
      <c r="J70" s="569"/>
      <c r="K70" s="400">
        <v>0</v>
      </c>
      <c r="L70" s="382">
        <v>0</v>
      </c>
    </row>
    <row r="71" spans="1:12" x14ac:dyDescent="0.35">
      <c r="A71" s="38" t="s">
        <v>36</v>
      </c>
      <c r="B71" s="147">
        <v>5</v>
      </c>
      <c r="C71" s="147" t="s">
        <v>25</v>
      </c>
      <c r="D71" s="568"/>
      <c r="E71" s="568"/>
      <c r="F71" s="568"/>
      <c r="G71" s="568"/>
      <c r="H71" s="568"/>
      <c r="I71" s="568"/>
      <c r="J71" s="569"/>
      <c r="K71" s="400">
        <v>0</v>
      </c>
      <c r="L71" s="382">
        <v>0</v>
      </c>
    </row>
    <row r="72" spans="1:12" x14ac:dyDescent="0.35">
      <c r="A72" s="38" t="s">
        <v>36</v>
      </c>
      <c r="B72" s="147">
        <v>6</v>
      </c>
      <c r="C72" s="147" t="s">
        <v>344</v>
      </c>
      <c r="D72" s="568"/>
      <c r="E72" s="568"/>
      <c r="F72" s="568"/>
      <c r="G72" s="568"/>
      <c r="H72" s="568"/>
      <c r="I72" s="568"/>
      <c r="J72" s="569"/>
      <c r="K72" s="400">
        <v>0</v>
      </c>
      <c r="L72" s="382">
        <v>0</v>
      </c>
    </row>
    <row r="73" spans="1:12" ht="30.5" x14ac:dyDescent="0.35">
      <c r="A73" s="38" t="s">
        <v>36</v>
      </c>
      <c r="B73" s="147">
        <v>7</v>
      </c>
      <c r="C73" s="93" t="s">
        <v>26</v>
      </c>
      <c r="D73" s="568"/>
      <c r="E73" s="568"/>
      <c r="F73" s="568"/>
      <c r="G73" s="568"/>
      <c r="H73" s="568"/>
      <c r="I73" s="568"/>
      <c r="J73" s="569"/>
      <c r="K73" s="400">
        <v>0</v>
      </c>
      <c r="L73" s="382">
        <v>0</v>
      </c>
    </row>
    <row r="74" spans="1:12" ht="30.5" x14ac:dyDescent="0.35">
      <c r="A74" s="38" t="s">
        <v>36</v>
      </c>
      <c r="B74" s="147">
        <v>8</v>
      </c>
      <c r="C74" s="93" t="s">
        <v>27</v>
      </c>
      <c r="D74" s="568"/>
      <c r="E74" s="568"/>
      <c r="F74" s="568"/>
      <c r="G74" s="568"/>
      <c r="H74" s="568"/>
      <c r="I74" s="568"/>
      <c r="J74" s="569"/>
      <c r="K74" s="400">
        <v>0</v>
      </c>
      <c r="L74" s="382">
        <v>0</v>
      </c>
    </row>
    <row r="75" spans="1:12" x14ac:dyDescent="0.35">
      <c r="A75" s="35"/>
      <c r="B75" s="147">
        <v>9</v>
      </c>
      <c r="C75" s="147" t="s">
        <v>19</v>
      </c>
      <c r="D75" s="622" t="s">
        <v>36</v>
      </c>
      <c r="E75" s="622"/>
      <c r="F75" s="622"/>
      <c r="G75" s="622"/>
      <c r="H75" s="622"/>
      <c r="I75" s="622"/>
      <c r="J75" s="623"/>
      <c r="K75" s="400">
        <v>0</v>
      </c>
      <c r="L75" s="382">
        <v>0</v>
      </c>
    </row>
    <row r="76" spans="1:12" x14ac:dyDescent="0.35">
      <c r="A76" s="46"/>
      <c r="B76" s="124" t="s">
        <v>44</v>
      </c>
      <c r="C76" s="149"/>
      <c r="D76" s="149"/>
      <c r="E76" s="149"/>
      <c r="F76" s="149"/>
      <c r="G76" s="149"/>
      <c r="H76" s="92"/>
      <c r="I76" s="92"/>
      <c r="J76" s="92"/>
      <c r="K76" s="386">
        <f>SUM(K67:K75)</f>
        <v>0</v>
      </c>
      <c r="L76" s="117">
        <f>SUM(L67:L75)</f>
        <v>0</v>
      </c>
    </row>
    <row r="77" spans="1:12" ht="7.5" customHeight="1" x14ac:dyDescent="0.35">
      <c r="A77" s="46"/>
      <c r="B77" s="147"/>
      <c r="C77" s="147"/>
      <c r="D77" s="147"/>
      <c r="E77" s="147"/>
      <c r="F77" s="147"/>
      <c r="G77" s="147"/>
      <c r="H77" s="11"/>
      <c r="I77" s="11"/>
      <c r="J77" s="11"/>
      <c r="K77" s="399"/>
      <c r="L77" s="394"/>
    </row>
    <row r="78" spans="1:12" x14ac:dyDescent="0.35">
      <c r="A78" s="46"/>
      <c r="B78" s="124" t="s">
        <v>43</v>
      </c>
      <c r="C78" s="149"/>
      <c r="D78" s="149"/>
      <c r="E78" s="149"/>
      <c r="F78" s="149"/>
      <c r="G78" s="149"/>
      <c r="H78" s="92"/>
      <c r="I78" s="92"/>
      <c r="J78" s="92"/>
      <c r="K78" s="386">
        <f>+K52+K55+K59+K65+K76</f>
        <v>0</v>
      </c>
      <c r="L78" s="117">
        <f>+L52+L55+L59+L65+L76</f>
        <v>0</v>
      </c>
    </row>
    <row r="79" spans="1:12" ht="4.5" customHeight="1" x14ac:dyDescent="0.35">
      <c r="A79" s="46"/>
      <c r="B79" s="136"/>
      <c r="C79" s="136"/>
      <c r="D79" s="136"/>
      <c r="E79" s="136"/>
      <c r="F79" s="136"/>
      <c r="G79" s="136"/>
      <c r="H79" s="13"/>
      <c r="I79" s="10"/>
      <c r="J79" s="10"/>
      <c r="K79" s="19"/>
      <c r="L79" s="380"/>
    </row>
    <row r="80" spans="1:12" x14ac:dyDescent="0.35">
      <c r="A80" s="47" t="s">
        <v>36</v>
      </c>
      <c r="B80" s="125" t="s">
        <v>28</v>
      </c>
      <c r="C80" s="94"/>
      <c r="D80" s="95"/>
      <c r="E80" s="96" t="s">
        <v>29</v>
      </c>
      <c r="F80" s="460">
        <f>'Bdgt Yr 1'!F80</f>
        <v>0</v>
      </c>
      <c r="G80" s="22"/>
      <c r="H80" s="94" t="s">
        <v>42</v>
      </c>
      <c r="I80" s="22">
        <f>+K78-K74-K55-K65</f>
        <v>0</v>
      </c>
      <c r="J80" s="97"/>
      <c r="K80" s="28">
        <f>F80*I80</f>
        <v>0</v>
      </c>
      <c r="L80" s="382">
        <v>0</v>
      </c>
    </row>
    <row r="81" spans="1:12" ht="4.5" customHeight="1" x14ac:dyDescent="0.35">
      <c r="A81" s="48"/>
      <c r="B81" s="98"/>
      <c r="C81" s="98"/>
      <c r="D81" s="98"/>
      <c r="E81" s="98"/>
      <c r="F81" s="98"/>
      <c r="G81" s="98"/>
      <c r="H81" s="103"/>
      <c r="I81" s="23"/>
      <c r="J81" s="23"/>
      <c r="K81" s="24"/>
      <c r="L81" s="17"/>
    </row>
    <row r="82" spans="1:12" x14ac:dyDescent="0.35">
      <c r="A82" s="49"/>
      <c r="B82" s="124" t="s">
        <v>45</v>
      </c>
      <c r="C82" s="149"/>
      <c r="D82" s="149"/>
      <c r="E82" s="149"/>
      <c r="F82" s="149"/>
      <c r="G82" s="149"/>
      <c r="H82" s="92"/>
      <c r="I82" s="92"/>
      <c r="J82" s="92"/>
      <c r="K82" s="118">
        <f>+K78+K80</f>
        <v>0</v>
      </c>
      <c r="L82" s="119">
        <f>+L78+L80</f>
        <v>0</v>
      </c>
    </row>
    <row r="83" spans="1:12" ht="6.65" customHeight="1" x14ac:dyDescent="0.35">
      <c r="A83" s="48"/>
      <c r="B83" s="50"/>
      <c r="C83" s="50"/>
      <c r="D83" s="50"/>
      <c r="E83" s="50"/>
      <c r="F83" s="50"/>
      <c r="G83" s="50"/>
      <c r="H83" s="99"/>
      <c r="I83" s="44"/>
      <c r="J83" s="27"/>
      <c r="K83" s="45"/>
      <c r="L83" s="27"/>
    </row>
    <row r="84" spans="1:12" x14ac:dyDescent="0.35">
      <c r="A84" s="100"/>
      <c r="B84" s="101"/>
      <c r="C84" s="101"/>
      <c r="D84" s="101"/>
      <c r="E84" s="101"/>
      <c r="F84" s="101"/>
      <c r="G84" s="101"/>
      <c r="H84" s="101"/>
      <c r="I84" s="101"/>
      <c r="J84" s="120" t="s">
        <v>338</v>
      </c>
      <c r="K84" s="595">
        <f>+K82+L82</f>
        <v>0</v>
      </c>
      <c r="L84" s="596"/>
    </row>
    <row r="85" spans="1:12" ht="17.149999999999999" customHeight="1" x14ac:dyDescent="0.35">
      <c r="A85" s="104" t="s">
        <v>30</v>
      </c>
      <c r="B85" s="591" t="s">
        <v>36</v>
      </c>
      <c r="C85" s="591"/>
      <c r="D85" s="591"/>
      <c r="E85" s="591"/>
      <c r="F85" s="591"/>
      <c r="G85" s="591"/>
      <c r="H85" s="591"/>
      <c r="I85" s="591"/>
      <c r="J85" s="591"/>
      <c r="K85" s="591"/>
      <c r="L85" s="592"/>
    </row>
    <row r="86" spans="1:12" ht="16.5" customHeight="1" x14ac:dyDescent="0.35">
      <c r="A86" s="102"/>
      <c r="B86" s="593"/>
      <c r="C86" s="593"/>
      <c r="D86" s="593"/>
      <c r="E86" s="593"/>
      <c r="F86" s="593"/>
      <c r="G86" s="593"/>
      <c r="H86" s="593"/>
      <c r="I86" s="593"/>
      <c r="J86" s="593"/>
      <c r="K86" s="593"/>
      <c r="L86" s="594"/>
    </row>
    <row r="87" spans="1:12" x14ac:dyDescent="0.35">
      <c r="A87" s="105"/>
      <c r="B87" s="7"/>
      <c r="C87" s="7"/>
      <c r="D87" s="7"/>
      <c r="E87" s="7"/>
      <c r="F87" s="7"/>
      <c r="G87" s="7"/>
      <c r="H87" s="7"/>
      <c r="I87" s="7"/>
      <c r="J87" s="7"/>
      <c r="K87" s="7"/>
      <c r="L87" s="7"/>
    </row>
    <row r="88" spans="1:12" s="128" customFormat="1" ht="18.5" x14ac:dyDescent="0.45">
      <c r="A88" s="127"/>
      <c r="B88" s="127"/>
      <c r="C88" s="379" t="s">
        <v>340</v>
      </c>
      <c r="D88" s="2"/>
      <c r="E88" s="2"/>
      <c r="F88" s="129"/>
      <c r="G88" s="129"/>
      <c r="H88" s="129"/>
      <c r="I88" s="129"/>
      <c r="J88" s="1"/>
      <c r="K88" s="1"/>
    </row>
    <row r="89" spans="1:12" ht="17.5" customHeight="1" x14ac:dyDescent="0.45">
      <c r="A89" s="7"/>
      <c r="B89" s="7"/>
      <c r="C89" s="379" t="s">
        <v>339</v>
      </c>
      <c r="D89" s="2"/>
      <c r="E89" s="2"/>
      <c r="F89" s="129"/>
      <c r="G89" s="129"/>
      <c r="H89" s="129"/>
      <c r="I89" s="129"/>
      <c r="J89" s="1"/>
      <c r="K89" s="1"/>
    </row>
    <row r="90" spans="1:12" x14ac:dyDescent="0.35">
      <c r="A90" s="7"/>
      <c r="B90" s="7"/>
      <c r="C90" s="3"/>
      <c r="D90" s="2"/>
      <c r="E90" s="2"/>
      <c r="F90" s="129"/>
      <c r="G90" s="129"/>
      <c r="H90" s="129"/>
      <c r="I90" s="129"/>
      <c r="J90" s="1"/>
      <c r="K90" s="1"/>
    </row>
  </sheetData>
  <sheetProtection password="E0E1" sheet="1" objects="1" scenarios="1"/>
  <mergeCells count="50">
    <mergeCell ref="D43:E43"/>
    <mergeCell ref="D44:E44"/>
    <mergeCell ref="D45:E45"/>
    <mergeCell ref="K84:L84"/>
    <mergeCell ref="B85:L86"/>
    <mergeCell ref="D66:J66"/>
    <mergeCell ref="D73:J73"/>
    <mergeCell ref="D74:J74"/>
    <mergeCell ref="D75:J75"/>
    <mergeCell ref="D67:J67"/>
    <mergeCell ref="D68:J68"/>
    <mergeCell ref="D69:J69"/>
    <mergeCell ref="D70:J70"/>
    <mergeCell ref="D71:J71"/>
    <mergeCell ref="D72:J72"/>
    <mergeCell ref="D34:E34"/>
    <mergeCell ref="D35:E35"/>
    <mergeCell ref="D36:E36"/>
    <mergeCell ref="D39:E40"/>
    <mergeCell ref="D42:E42"/>
    <mergeCell ref="D33:E33"/>
    <mergeCell ref="D18:E18"/>
    <mergeCell ref="D19:E19"/>
    <mergeCell ref="D21:E22"/>
    <mergeCell ref="B22:C23"/>
    <mergeCell ref="D24:E24"/>
    <mergeCell ref="D25:E25"/>
    <mergeCell ref="D26:E26"/>
    <mergeCell ref="D27:E27"/>
    <mergeCell ref="D28:E28"/>
    <mergeCell ref="D29:E31"/>
    <mergeCell ref="D32:E32"/>
    <mergeCell ref="D17:E17"/>
    <mergeCell ref="D3:E3"/>
    <mergeCell ref="A4:A5"/>
    <mergeCell ref="D4:E4"/>
    <mergeCell ref="D6:E6"/>
    <mergeCell ref="D7:E7"/>
    <mergeCell ref="D8:E8"/>
    <mergeCell ref="D9:E9"/>
    <mergeCell ref="D10:E10"/>
    <mergeCell ref="D11:E11"/>
    <mergeCell ref="D14:E15"/>
    <mergeCell ref="B15:C16"/>
    <mergeCell ref="A1:B1"/>
    <mergeCell ref="D1:F1"/>
    <mergeCell ref="G1:I1"/>
    <mergeCell ref="K1:L1"/>
    <mergeCell ref="B2:G2"/>
    <mergeCell ref="J2:L2"/>
  </mergeCells>
  <printOptions horizontalCentered="1" verticalCentered="1"/>
  <pageMargins left="0" right="0" top="0" bottom="0" header="0" footer="0"/>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1"/>
  <sheetViews>
    <sheetView zoomScale="80" zoomScaleNormal="80" workbookViewId="0">
      <selection activeCell="B22" sqref="B22:C23"/>
    </sheetView>
  </sheetViews>
  <sheetFormatPr defaultColWidth="8.81640625" defaultRowHeight="15.5" x14ac:dyDescent="0.35"/>
  <cols>
    <col min="1" max="1" width="16" style="108" customWidth="1"/>
    <col min="2" max="2" width="9.1796875" style="134" customWidth="1"/>
    <col min="3" max="3" width="48.453125" style="134" customWidth="1"/>
    <col min="4" max="4" width="6.453125" style="134" customWidth="1"/>
    <col min="5" max="5" width="5.54296875" style="134" customWidth="1"/>
    <col min="6" max="6" width="9.453125" style="134" customWidth="1"/>
    <col min="7" max="7" width="10.54296875" style="134" customWidth="1"/>
    <col min="8" max="8" width="15.54296875" style="134" customWidth="1"/>
    <col min="9" max="9" width="14.54296875" style="134" customWidth="1"/>
    <col min="10" max="10" width="15.54296875" style="134" bestFit="1" customWidth="1"/>
    <col min="11" max="11" width="16.81640625" style="134" bestFit="1" customWidth="1"/>
    <col min="12" max="12" width="17.453125" style="134" customWidth="1"/>
    <col min="13" max="16384" width="8.81640625" style="134"/>
  </cols>
  <sheetData>
    <row r="1" spans="1:12" s="6" customFormat="1" ht="52.5" customHeight="1" x14ac:dyDescent="0.35">
      <c r="A1" s="579" t="s">
        <v>62</v>
      </c>
      <c r="B1" s="580"/>
      <c r="C1" s="130" t="s">
        <v>64</v>
      </c>
      <c r="D1" s="581" t="s">
        <v>60</v>
      </c>
      <c r="E1" s="581"/>
      <c r="F1" s="581"/>
      <c r="G1" s="617" t="str">
        <f>'Bdgt Yr 1'!G1:I1</f>
        <v xml:space="preserve"> </v>
      </c>
      <c r="H1" s="617"/>
      <c r="I1" s="618"/>
      <c r="J1" s="131" t="s">
        <v>63</v>
      </c>
      <c r="K1" s="619" t="str">
        <f>'Bdgt Yr 1'!K1:L1</f>
        <v xml:space="preserve"> </v>
      </c>
      <c r="L1" s="620"/>
    </row>
    <row r="2" spans="1:12" ht="22" customHeight="1" x14ac:dyDescent="0.35">
      <c r="A2" s="626" t="s">
        <v>0</v>
      </c>
      <c r="B2" s="642" t="str">
        <f>'Bdgt Yr 1'!B2:G2</f>
        <v xml:space="preserve"> </v>
      </c>
      <c r="C2" s="643"/>
      <c r="D2" s="643"/>
      <c r="E2" s="643"/>
      <c r="F2" s="643"/>
      <c r="G2" s="644"/>
      <c r="H2" s="164" t="s">
        <v>72</v>
      </c>
      <c r="I2" s="165" t="s">
        <v>36</v>
      </c>
      <c r="J2" s="636" t="s">
        <v>343</v>
      </c>
      <c r="K2" s="637"/>
      <c r="L2" s="638"/>
    </row>
    <row r="3" spans="1:12" ht="22" customHeight="1" x14ac:dyDescent="0.35">
      <c r="A3" s="627"/>
      <c r="B3" s="645"/>
      <c r="C3" s="646"/>
      <c r="D3" s="646"/>
      <c r="E3" s="646"/>
      <c r="F3" s="646"/>
      <c r="G3" s="647"/>
      <c r="H3" s="163" t="s">
        <v>73</v>
      </c>
      <c r="I3" s="162" t="s">
        <v>36</v>
      </c>
      <c r="J3" s="639"/>
      <c r="K3" s="640"/>
      <c r="L3" s="641"/>
    </row>
    <row r="4" spans="1:12" ht="38.5" customHeight="1" x14ac:dyDescent="0.35">
      <c r="A4" s="376" t="s">
        <v>104</v>
      </c>
      <c r="B4" s="313"/>
      <c r="C4" s="149"/>
      <c r="D4" s="312"/>
      <c r="E4" s="312"/>
      <c r="F4" s="312"/>
      <c r="G4" s="312"/>
      <c r="H4" s="297"/>
      <c r="I4" s="60" t="s">
        <v>34</v>
      </c>
      <c r="J4" s="60" t="s">
        <v>35</v>
      </c>
      <c r="K4" s="160" t="s">
        <v>69</v>
      </c>
      <c r="L4" s="378" t="s">
        <v>6</v>
      </c>
    </row>
    <row r="5" spans="1:12" ht="22.5" customHeight="1" x14ac:dyDescent="0.35">
      <c r="A5" s="168"/>
      <c r="B5" s="148" t="s">
        <v>53</v>
      </c>
      <c r="C5" s="147"/>
      <c r="D5" s="314"/>
      <c r="E5" s="314"/>
      <c r="F5" s="314"/>
      <c r="G5" s="314"/>
      <c r="H5" s="348"/>
      <c r="I5" s="298"/>
      <c r="J5" s="141"/>
      <c r="K5" s="384"/>
      <c r="L5" s="364"/>
    </row>
    <row r="6" spans="1:12" x14ac:dyDescent="0.35">
      <c r="A6" s="29" t="s">
        <v>36</v>
      </c>
      <c r="B6" s="147">
        <v>1</v>
      </c>
      <c r="C6" s="167" t="str">
        <f>'Bdgt Yr 1'!C6</f>
        <v xml:space="preserve"> </v>
      </c>
      <c r="D6" s="628"/>
      <c r="E6" s="628"/>
      <c r="F6" s="316"/>
      <c r="G6" s="317"/>
      <c r="H6" s="349"/>
      <c r="I6" s="299">
        <f>+'Bdgt Yr 1'!I6+'Bdgt Yr 2'!I6+'Bdgt Yr 3'!I6+'Bdgt Yr 4'!I6+'Bdgt Yr 5'!I6</f>
        <v>0</v>
      </c>
      <c r="J6" s="25">
        <f>+'Bdgt Yr 1'!J6+'Bdgt Yr 2'!J6+'Bdgt Yr 3'!J6+'Bdgt Yr 4'!J6+'Bdgt Yr 5'!J6</f>
        <v>0</v>
      </c>
      <c r="K6" s="385">
        <f t="shared" ref="K6:K11" si="0">+I6+J6</f>
        <v>0</v>
      </c>
      <c r="L6" s="226">
        <f>+'Bdgt Yr 1'!L6+'Bdgt Yr 2'!L6+'Bdgt Yr 3'!L6+'Bdgt Yr 4'!L6+'Bdgt Yr 5'!L6</f>
        <v>0</v>
      </c>
    </row>
    <row r="7" spans="1:12" x14ac:dyDescent="0.35">
      <c r="A7" s="29" t="s">
        <v>36</v>
      </c>
      <c r="B7" s="147">
        <v>2</v>
      </c>
      <c r="C7" s="167" t="str">
        <f>'Bdgt Yr 1'!C7</f>
        <v xml:space="preserve"> </v>
      </c>
      <c r="D7" s="628"/>
      <c r="E7" s="628"/>
      <c r="F7" s="316"/>
      <c r="G7" s="317"/>
      <c r="H7" s="349"/>
      <c r="I7" s="299">
        <f>+'Bdgt Yr 1'!I7+'Bdgt Yr 2'!I7+'Bdgt Yr 3'!I7+'Bdgt Yr 4'!I7+'Bdgt Yr 5'!I7</f>
        <v>0</v>
      </c>
      <c r="J7" s="25">
        <f>+'Bdgt Yr 1'!J7+'Bdgt Yr 2'!J7+'Bdgt Yr 3'!J7+'Bdgt Yr 4'!J7+'Bdgt Yr 5'!J7</f>
        <v>0</v>
      </c>
      <c r="K7" s="385">
        <f t="shared" si="0"/>
        <v>0</v>
      </c>
      <c r="L7" s="226">
        <f>+'Bdgt Yr 1'!L7+'Bdgt Yr 2'!L7+'Bdgt Yr 3'!L7+'Bdgt Yr 4'!L7+'Bdgt Yr 5'!L7</f>
        <v>0</v>
      </c>
    </row>
    <row r="8" spans="1:12" x14ac:dyDescent="0.35">
      <c r="A8" s="29" t="s">
        <v>36</v>
      </c>
      <c r="B8" s="147">
        <v>3</v>
      </c>
      <c r="C8" s="167" t="str">
        <f>'Bdgt Yr 1'!C8</f>
        <v xml:space="preserve"> </v>
      </c>
      <c r="D8" s="628"/>
      <c r="E8" s="628"/>
      <c r="F8" s="316"/>
      <c r="G8" s="317"/>
      <c r="H8" s="350"/>
      <c r="I8" s="299">
        <f>+'Bdgt Yr 1'!I8+'Bdgt Yr 2'!I8+'Bdgt Yr 3'!I8+'Bdgt Yr 4'!I8+'Bdgt Yr 5'!I8</f>
        <v>0</v>
      </c>
      <c r="J8" s="25">
        <f>+'Bdgt Yr 1'!J8+'Bdgt Yr 2'!J8+'Bdgt Yr 3'!J8+'Bdgt Yr 4'!J8+'Bdgt Yr 5'!J8</f>
        <v>0</v>
      </c>
      <c r="K8" s="385">
        <f t="shared" si="0"/>
        <v>0</v>
      </c>
      <c r="L8" s="226">
        <f>+'Bdgt Yr 1'!L8+'Bdgt Yr 2'!L8+'Bdgt Yr 3'!L8+'Bdgt Yr 4'!L8+'Bdgt Yr 5'!L8</f>
        <v>0</v>
      </c>
    </row>
    <row r="9" spans="1:12" x14ac:dyDescent="0.35">
      <c r="A9" s="29" t="s">
        <v>36</v>
      </c>
      <c r="B9" s="147">
        <v>4</v>
      </c>
      <c r="C9" s="167" t="str">
        <f>'Bdgt Yr 1'!C9</f>
        <v xml:space="preserve"> </v>
      </c>
      <c r="D9" s="628"/>
      <c r="E9" s="628"/>
      <c r="F9" s="316"/>
      <c r="G9" s="317"/>
      <c r="H9" s="350"/>
      <c r="I9" s="299">
        <f>+'Bdgt Yr 1'!I9+'Bdgt Yr 2'!I9+'Bdgt Yr 3'!I9+'Bdgt Yr 4'!I9+'Bdgt Yr 5'!I9</f>
        <v>0</v>
      </c>
      <c r="J9" s="25">
        <f>+'Bdgt Yr 1'!J9+'Bdgt Yr 2'!J9+'Bdgt Yr 3'!J9+'Bdgt Yr 4'!J9+'Bdgt Yr 5'!J9</f>
        <v>0</v>
      </c>
      <c r="K9" s="385">
        <f t="shared" si="0"/>
        <v>0</v>
      </c>
      <c r="L9" s="226">
        <f>+'Bdgt Yr 1'!L9+'Bdgt Yr 2'!L9+'Bdgt Yr 3'!L9+'Bdgt Yr 4'!L9+'Bdgt Yr 5'!L9</f>
        <v>0</v>
      </c>
    </row>
    <row r="10" spans="1:12" x14ac:dyDescent="0.35">
      <c r="A10" s="29" t="s">
        <v>36</v>
      </c>
      <c r="B10" s="147">
        <v>5</v>
      </c>
      <c r="C10" s="167" t="str">
        <f>'Bdgt Yr 1'!C10</f>
        <v xml:space="preserve"> </v>
      </c>
      <c r="D10" s="628"/>
      <c r="E10" s="628"/>
      <c r="F10" s="316"/>
      <c r="G10" s="317"/>
      <c r="H10" s="350"/>
      <c r="I10" s="299">
        <f>+'Bdgt Yr 1'!I10+'Bdgt Yr 2'!I10+'Bdgt Yr 3'!I10+'Bdgt Yr 4'!I10+'Bdgt Yr 5'!I10</f>
        <v>0</v>
      </c>
      <c r="J10" s="25">
        <f>+'Bdgt Yr 1'!J10+'Bdgt Yr 2'!J10+'Bdgt Yr 3'!J10+'Bdgt Yr 4'!J10+'Bdgt Yr 5'!J10</f>
        <v>0</v>
      </c>
      <c r="K10" s="385">
        <f t="shared" si="0"/>
        <v>0</v>
      </c>
      <c r="L10" s="226">
        <f>+'Bdgt Yr 1'!L10+'Bdgt Yr 2'!L10+'Bdgt Yr 3'!L10+'Bdgt Yr 4'!L10+'Bdgt Yr 5'!L10</f>
        <v>0</v>
      </c>
    </row>
    <row r="11" spans="1:12" x14ac:dyDescent="0.35">
      <c r="A11" s="29" t="s">
        <v>36</v>
      </c>
      <c r="B11" s="147">
        <v>6</v>
      </c>
      <c r="C11" s="167" t="str">
        <f>'Bdgt Yr 1'!C11</f>
        <v xml:space="preserve"> </v>
      </c>
      <c r="D11" s="628"/>
      <c r="E11" s="628"/>
      <c r="F11" s="316"/>
      <c r="G11" s="317"/>
      <c r="H11" s="350"/>
      <c r="I11" s="299">
        <f>+'Bdgt Yr 1'!I11+'Bdgt Yr 2'!I11+'Bdgt Yr 3'!I11+'Bdgt Yr 4'!I11+'Bdgt Yr 5'!I11</f>
        <v>0</v>
      </c>
      <c r="J11" s="25">
        <f>+'Bdgt Yr 1'!J11+'Bdgt Yr 2'!J11+'Bdgt Yr 3'!J11+'Bdgt Yr 4'!J11+'Bdgt Yr 5'!J11</f>
        <v>0</v>
      </c>
      <c r="K11" s="385">
        <f t="shared" si="0"/>
        <v>0</v>
      </c>
      <c r="L11" s="226">
        <f>+'Bdgt Yr 1'!L11+'Bdgt Yr 2'!L11+'Bdgt Yr 3'!L11+'Bdgt Yr 4'!L11+'Bdgt Yr 5'!L11</f>
        <v>0</v>
      </c>
    </row>
    <row r="12" spans="1:12" ht="8.15" customHeight="1" x14ac:dyDescent="0.35">
      <c r="A12" s="135"/>
      <c r="B12" s="76"/>
      <c r="C12" s="14"/>
      <c r="D12" s="318"/>
      <c r="E12" s="319"/>
      <c r="F12" s="320"/>
      <c r="G12" s="319"/>
      <c r="H12" s="351"/>
      <c r="I12" s="87"/>
      <c r="J12" s="20"/>
      <c r="K12" s="86"/>
      <c r="L12" s="380"/>
    </row>
    <row r="13" spans="1:12" x14ac:dyDescent="0.35">
      <c r="A13" s="31"/>
      <c r="B13" s="149" t="s">
        <v>51</v>
      </c>
      <c r="C13" s="149"/>
      <c r="D13" s="149"/>
      <c r="E13" s="149"/>
      <c r="F13" s="149"/>
      <c r="G13" s="149"/>
      <c r="H13" s="338"/>
      <c r="I13" s="300">
        <f>SUM(I6:I12)</f>
        <v>0</v>
      </c>
      <c r="J13" s="18">
        <f>SUM(J6:J12)</f>
        <v>0</v>
      </c>
      <c r="K13" s="386">
        <f>SUM(K6:K12)</f>
        <v>0</v>
      </c>
      <c r="L13" s="117">
        <f>SUM(L6:L12)</f>
        <v>0</v>
      </c>
    </row>
    <row r="14" spans="1:12" x14ac:dyDescent="0.35">
      <c r="A14" s="135"/>
      <c r="B14" s="136"/>
      <c r="C14" s="136"/>
      <c r="D14" s="629"/>
      <c r="E14" s="629"/>
      <c r="F14" s="322"/>
      <c r="G14" s="323"/>
      <c r="H14" s="352"/>
      <c r="I14" s="301" t="s">
        <v>4</v>
      </c>
      <c r="J14" s="140" t="s">
        <v>5</v>
      </c>
      <c r="L14" s="371" t="s">
        <v>6</v>
      </c>
    </row>
    <row r="15" spans="1:12" x14ac:dyDescent="0.35">
      <c r="A15" s="135"/>
      <c r="B15" s="609" t="s">
        <v>52</v>
      </c>
      <c r="C15" s="610"/>
      <c r="D15" s="629"/>
      <c r="E15" s="629"/>
      <c r="F15" s="324"/>
      <c r="G15" s="323"/>
      <c r="H15" s="353"/>
      <c r="I15" s="301" t="s">
        <v>7</v>
      </c>
      <c r="J15" s="140" t="s">
        <v>8</v>
      </c>
      <c r="K15" s="387" t="s">
        <v>69</v>
      </c>
      <c r="L15" s="393"/>
    </row>
    <row r="16" spans="1:12" x14ac:dyDescent="0.35">
      <c r="A16" s="135"/>
      <c r="B16" s="609"/>
      <c r="C16" s="610"/>
      <c r="D16" s="314"/>
      <c r="E16" s="314"/>
      <c r="F16" s="321"/>
      <c r="G16" s="323"/>
      <c r="H16" s="340"/>
      <c r="I16" s="302"/>
      <c r="J16" s="141"/>
      <c r="K16" s="86"/>
      <c r="L16" s="393"/>
    </row>
    <row r="17" spans="1:12" x14ac:dyDescent="0.35">
      <c r="A17" s="29" t="s">
        <v>36</v>
      </c>
      <c r="B17" s="147">
        <v>1</v>
      </c>
      <c r="C17" s="167" t="str">
        <f>'Bdgt Yr 1'!C17</f>
        <v xml:space="preserve"> </v>
      </c>
      <c r="D17" s="630"/>
      <c r="E17" s="630"/>
      <c r="F17" s="316"/>
      <c r="G17" s="323"/>
      <c r="H17" s="354"/>
      <c r="I17" s="299">
        <f>+'Bdgt Yr 1'!I17+'Bdgt Yr 2'!I17+'Bdgt Yr 3'!I17+'Bdgt Yr 4'!I17+'Bdgt Yr 5'!I17</f>
        <v>0</v>
      </c>
      <c r="J17" s="25">
        <f>+'Bdgt Yr 1'!J17+'Bdgt Yr 2'!J17+'Bdgt Yr 3'!J17+'Bdgt Yr 4'!J17+'Bdgt Yr 5'!J17</f>
        <v>0</v>
      </c>
      <c r="K17" s="385">
        <f>+I17+J17</f>
        <v>0</v>
      </c>
      <c r="L17" s="226">
        <f>+'Bdgt Yr 1'!L17+'Bdgt Yr 2'!L17+'Bdgt Yr 3'!L17+'Bdgt Yr 4'!L17+'Bdgt Yr 5'!L17</f>
        <v>0</v>
      </c>
    </row>
    <row r="18" spans="1:12" x14ac:dyDescent="0.35">
      <c r="A18" s="29" t="s">
        <v>36</v>
      </c>
      <c r="B18" s="147">
        <v>2</v>
      </c>
      <c r="C18" s="167" t="str">
        <f>'Bdgt Yr 1'!C18</f>
        <v xml:space="preserve"> </v>
      </c>
      <c r="D18" s="630"/>
      <c r="E18" s="630"/>
      <c r="F18" s="316"/>
      <c r="G18" s="323"/>
      <c r="H18" s="354"/>
      <c r="I18" s="299">
        <f>+'Bdgt Yr 1'!I18+'Bdgt Yr 2'!I18+'Bdgt Yr 3'!I18+'Bdgt Yr 4'!I18+'Bdgt Yr 5'!I18</f>
        <v>0</v>
      </c>
      <c r="J18" s="25">
        <f>+'Bdgt Yr 1'!J18+'Bdgt Yr 2'!J18+'Bdgt Yr 3'!J18+'Bdgt Yr 4'!J18+'Bdgt Yr 5'!J18</f>
        <v>0</v>
      </c>
      <c r="K18" s="385">
        <f>+I18+J18</f>
        <v>0</v>
      </c>
      <c r="L18" s="226">
        <f>+'Bdgt Yr 1'!L18+'Bdgt Yr 2'!L18+'Bdgt Yr 3'!L18+'Bdgt Yr 4'!L18+'Bdgt Yr 5'!L18</f>
        <v>0</v>
      </c>
    </row>
    <row r="19" spans="1:12" x14ac:dyDescent="0.35">
      <c r="A19" s="29" t="s">
        <v>36</v>
      </c>
      <c r="B19" s="147">
        <v>3</v>
      </c>
      <c r="C19" s="167" t="str">
        <f>'Bdgt Yr 1'!C19</f>
        <v xml:space="preserve"> </v>
      </c>
      <c r="D19" s="630"/>
      <c r="E19" s="630"/>
      <c r="F19" s="316"/>
      <c r="G19" s="323"/>
      <c r="H19" s="354"/>
      <c r="I19" s="299">
        <f>+'Bdgt Yr 1'!I19+'Bdgt Yr 2'!I19+'Bdgt Yr 3'!I19+'Bdgt Yr 4'!I19+'Bdgt Yr 5'!I19</f>
        <v>0</v>
      </c>
      <c r="J19" s="25">
        <f>+'Bdgt Yr 1'!J19+'Bdgt Yr 2'!J19+'Bdgt Yr 3'!J19+'Bdgt Yr 4'!J19+'Bdgt Yr 5'!J19</f>
        <v>0</v>
      </c>
      <c r="K19" s="385">
        <f>+I19+J19</f>
        <v>0</v>
      </c>
      <c r="L19" s="226">
        <f>+'Bdgt Yr 1'!L19+'Bdgt Yr 2'!L19+'Bdgt Yr 3'!L19+'Bdgt Yr 4'!L19+'Bdgt Yr 5'!L19</f>
        <v>0</v>
      </c>
    </row>
    <row r="20" spans="1:12" x14ac:dyDescent="0.35">
      <c r="A20" s="146"/>
      <c r="B20" s="149" t="s">
        <v>50</v>
      </c>
      <c r="C20" s="149"/>
      <c r="D20" s="149"/>
      <c r="E20" s="149"/>
      <c r="F20" s="149"/>
      <c r="G20" s="149"/>
      <c r="H20" s="338"/>
      <c r="I20" s="300">
        <f>SUM(I17:I19)</f>
        <v>0</v>
      </c>
      <c r="J20" s="18">
        <f>SUM(J17:J19)</f>
        <v>0</v>
      </c>
      <c r="K20" s="386">
        <f>SUM(K17:K19)</f>
        <v>0</v>
      </c>
      <c r="L20" s="117">
        <f>SUM(L17:L19)</f>
        <v>0</v>
      </c>
    </row>
    <row r="21" spans="1:12" ht="17.149999999999999" customHeight="1" x14ac:dyDescent="0.35">
      <c r="A21" s="32"/>
      <c r="B21" s="136"/>
      <c r="C21" s="136"/>
      <c r="D21" s="629"/>
      <c r="E21" s="629"/>
      <c r="F21" s="322"/>
      <c r="G21" s="323"/>
      <c r="H21" s="352"/>
      <c r="I21" s="301" t="s">
        <v>4</v>
      </c>
      <c r="J21" s="140" t="s">
        <v>5</v>
      </c>
      <c r="L21" s="393" t="s">
        <v>6</v>
      </c>
    </row>
    <row r="22" spans="1:12" x14ac:dyDescent="0.35">
      <c r="A22" s="32"/>
      <c r="B22" s="611" t="s">
        <v>55</v>
      </c>
      <c r="C22" s="635"/>
      <c r="D22" s="629"/>
      <c r="E22" s="629"/>
      <c r="F22" s="324"/>
      <c r="G22" s="323"/>
      <c r="H22" s="353"/>
      <c r="I22" s="301" t="s">
        <v>7</v>
      </c>
      <c r="J22" s="140" t="s">
        <v>8</v>
      </c>
      <c r="K22" s="387" t="s">
        <v>69</v>
      </c>
      <c r="L22" s="367"/>
    </row>
    <row r="23" spans="1:12" x14ac:dyDescent="0.35">
      <c r="A23" s="32"/>
      <c r="B23" s="611"/>
      <c r="C23" s="635"/>
      <c r="D23" s="314"/>
      <c r="E23" s="314"/>
      <c r="F23" s="321"/>
      <c r="G23" s="323"/>
      <c r="H23" s="340"/>
      <c r="I23" s="302"/>
      <c r="J23" s="141"/>
      <c r="K23" s="86"/>
      <c r="L23" s="380"/>
    </row>
    <row r="24" spans="1:12" x14ac:dyDescent="0.35">
      <c r="A24" s="29" t="s">
        <v>36</v>
      </c>
      <c r="B24" s="147">
        <v>1</v>
      </c>
      <c r="C24" s="167" t="str">
        <f>'Bdgt Yr 1'!C24</f>
        <v xml:space="preserve"> </v>
      </c>
      <c r="D24" s="632"/>
      <c r="E24" s="632"/>
      <c r="F24" s="316"/>
      <c r="G24" s="323"/>
      <c r="H24" s="354"/>
      <c r="I24" s="299">
        <f>+'Bdgt Yr 1'!I24+'Bdgt Yr 2'!I24+'Bdgt Yr 3'!I24+'Bdgt Yr 4'!I24+'Bdgt Yr 5'!I24</f>
        <v>0</v>
      </c>
      <c r="J24" s="25">
        <f>+'Bdgt Yr 1'!J24+'Bdgt Yr 2'!J24+'Bdgt Yr 3'!J24+'Bdgt Yr 4'!J24+'Bdgt Yr 5'!J24</f>
        <v>0</v>
      </c>
      <c r="K24" s="385">
        <f>+I24+J24</f>
        <v>0</v>
      </c>
      <c r="L24" s="226">
        <f>+'Bdgt Yr 1'!L24+'Bdgt Yr 2'!L24+'Bdgt Yr 3'!L24+'Bdgt Yr 4'!L24+'Bdgt Yr 5'!L24</f>
        <v>0</v>
      </c>
    </row>
    <row r="25" spans="1:12" x14ac:dyDescent="0.35">
      <c r="A25" s="29" t="s">
        <v>36</v>
      </c>
      <c r="B25" s="147">
        <v>2</v>
      </c>
      <c r="C25" s="167" t="str">
        <f>'Bdgt Yr 1'!C25</f>
        <v xml:space="preserve"> </v>
      </c>
      <c r="D25" s="632"/>
      <c r="E25" s="632"/>
      <c r="F25" s="316"/>
      <c r="G25" s="323"/>
      <c r="H25" s="354"/>
      <c r="I25" s="299">
        <f>+'Bdgt Yr 1'!I25+'Bdgt Yr 2'!I25+'Bdgt Yr 3'!I25+'Bdgt Yr 4'!I25+'Bdgt Yr 5'!I25</f>
        <v>0</v>
      </c>
      <c r="J25" s="25">
        <f>+'Bdgt Yr 1'!J25+'Bdgt Yr 2'!J25+'Bdgt Yr 3'!J25+'Bdgt Yr 4'!J25+'Bdgt Yr 5'!J25</f>
        <v>0</v>
      </c>
      <c r="K25" s="385">
        <f>+I25+J25</f>
        <v>0</v>
      </c>
      <c r="L25" s="226">
        <f>+'Bdgt Yr 1'!L25+'Bdgt Yr 2'!L25+'Bdgt Yr 3'!L25+'Bdgt Yr 4'!L25+'Bdgt Yr 5'!L25</f>
        <v>0</v>
      </c>
    </row>
    <row r="26" spans="1:12" x14ac:dyDescent="0.35">
      <c r="A26" s="29" t="s">
        <v>36</v>
      </c>
      <c r="B26" s="147">
        <v>3</v>
      </c>
      <c r="C26" s="167" t="str">
        <f>'Bdgt Yr 1'!C26</f>
        <v xml:space="preserve"> </v>
      </c>
      <c r="D26" s="632"/>
      <c r="E26" s="632"/>
      <c r="F26" s="316"/>
      <c r="G26" s="323"/>
      <c r="H26" s="354"/>
      <c r="I26" s="299">
        <f>+'Bdgt Yr 1'!I26+'Bdgt Yr 2'!I26+'Bdgt Yr 3'!I26+'Bdgt Yr 4'!I26+'Bdgt Yr 5'!I26</f>
        <v>0</v>
      </c>
      <c r="J26" s="25">
        <f>+'Bdgt Yr 1'!J26+'Bdgt Yr 2'!J26+'Bdgt Yr 3'!J26+'Bdgt Yr 4'!J26+'Bdgt Yr 5'!J26</f>
        <v>0</v>
      </c>
      <c r="K26" s="385">
        <f>+I26+J26</f>
        <v>0</v>
      </c>
      <c r="L26" s="226">
        <f>+'Bdgt Yr 1'!L26+'Bdgt Yr 2'!L26+'Bdgt Yr 3'!L26+'Bdgt Yr 4'!L26+'Bdgt Yr 5'!L26</f>
        <v>0</v>
      </c>
    </row>
    <row r="27" spans="1:12" x14ac:dyDescent="0.35">
      <c r="A27" s="29" t="s">
        <v>36</v>
      </c>
      <c r="B27" s="147">
        <v>4</v>
      </c>
      <c r="C27" s="167" t="str">
        <f>'Bdgt Yr 1'!C27</f>
        <v xml:space="preserve"> </v>
      </c>
      <c r="D27" s="632"/>
      <c r="E27" s="632"/>
      <c r="F27" s="316"/>
      <c r="G27" s="323"/>
      <c r="H27" s="354"/>
      <c r="I27" s="299">
        <f>+'Bdgt Yr 1'!I27+'Bdgt Yr 2'!I27+'Bdgt Yr 3'!I27+'Bdgt Yr 4'!I27+'Bdgt Yr 5'!I27</f>
        <v>0</v>
      </c>
      <c r="J27" s="25">
        <f>+'Bdgt Yr 1'!J27+'Bdgt Yr 2'!J27+'Bdgt Yr 3'!J27+'Bdgt Yr 4'!J27+'Bdgt Yr 5'!J27</f>
        <v>0</v>
      </c>
      <c r="K27" s="385">
        <f>+I27+J27</f>
        <v>0</v>
      </c>
      <c r="L27" s="226">
        <f>+'Bdgt Yr 1'!L27+'Bdgt Yr 2'!L27+'Bdgt Yr 3'!L27+'Bdgt Yr 4'!L27+'Bdgt Yr 5'!L27</f>
        <v>0</v>
      </c>
    </row>
    <row r="28" spans="1:12" x14ac:dyDescent="0.35">
      <c r="A28" s="146"/>
      <c r="B28" s="149" t="s">
        <v>46</v>
      </c>
      <c r="C28" s="149"/>
      <c r="D28" s="149"/>
      <c r="E28" s="149"/>
      <c r="F28" s="149"/>
      <c r="G28" s="149"/>
      <c r="H28" s="338"/>
      <c r="I28" s="300">
        <f>SUM(I24:I27)</f>
        <v>0</v>
      </c>
      <c r="J28" s="18">
        <f>SUM(J24:J27)</f>
        <v>0</v>
      </c>
      <c r="K28" s="386">
        <f>SUM(K24:K27)</f>
        <v>0</v>
      </c>
      <c r="L28" s="117">
        <f>SUM(L24:L27)</f>
        <v>0</v>
      </c>
    </row>
    <row r="29" spans="1:12" ht="15.65" customHeight="1" x14ac:dyDescent="0.35">
      <c r="A29" s="135"/>
      <c r="B29" s="136"/>
      <c r="C29" s="136"/>
      <c r="D29" s="648"/>
      <c r="E29" s="648"/>
      <c r="F29" s="325"/>
      <c r="G29" s="325"/>
      <c r="H29" s="15"/>
      <c r="I29" s="301" t="s">
        <v>4</v>
      </c>
      <c r="J29" s="140" t="s">
        <v>5</v>
      </c>
      <c r="L29" s="380"/>
    </row>
    <row r="30" spans="1:12" ht="15.65" customHeight="1" x14ac:dyDescent="0.35">
      <c r="A30" s="135"/>
      <c r="B30" s="148" t="s">
        <v>66</v>
      </c>
      <c r="C30" s="147"/>
      <c r="D30" s="648"/>
      <c r="E30" s="648"/>
      <c r="F30" s="325"/>
      <c r="G30" s="325"/>
      <c r="H30" s="15"/>
      <c r="I30" s="301" t="s">
        <v>7</v>
      </c>
      <c r="J30" s="140" t="s">
        <v>8</v>
      </c>
      <c r="K30" s="387" t="s">
        <v>69</v>
      </c>
      <c r="L30" s="393" t="s">
        <v>6</v>
      </c>
    </row>
    <row r="31" spans="1:12" ht="8.5" customHeight="1" x14ac:dyDescent="0.35">
      <c r="A31" s="135"/>
      <c r="B31" s="155"/>
      <c r="C31" s="147"/>
      <c r="D31" s="648"/>
      <c r="E31" s="648"/>
      <c r="F31" s="325"/>
      <c r="G31" s="325"/>
      <c r="H31" s="15"/>
      <c r="I31" s="298"/>
      <c r="J31" s="141"/>
      <c r="K31" s="384"/>
      <c r="L31" s="364"/>
    </row>
    <row r="32" spans="1:12" x14ac:dyDescent="0.35">
      <c r="A32" s="29" t="s">
        <v>36</v>
      </c>
      <c r="B32" s="147">
        <v>1</v>
      </c>
      <c r="C32" s="167" t="str">
        <f>'Bdgt Yr 1'!C32</f>
        <v xml:space="preserve"> </v>
      </c>
      <c r="D32" s="630"/>
      <c r="E32" s="630"/>
      <c r="F32" s="325"/>
      <c r="G32" s="325"/>
      <c r="H32" s="15"/>
      <c r="I32" s="299">
        <f>+'Bdgt Yr 1'!I32+'Bdgt Yr 2'!I32+'Bdgt Yr 3'!I32+'Bdgt Yr 4'!I32+'Bdgt Yr 5'!I32</f>
        <v>0</v>
      </c>
      <c r="J32" s="25">
        <f>+'Bdgt Yr 1'!J32+'Bdgt Yr 2'!J32+'Bdgt Yr 3'!J32+'Bdgt Yr 4'!J32+'Bdgt Yr 5'!J32</f>
        <v>0</v>
      </c>
      <c r="K32" s="385">
        <f>+I32+J32</f>
        <v>0</v>
      </c>
      <c r="L32" s="226">
        <f>+'Bdgt Yr 1'!L32+'Bdgt Yr 2'!L32+'Bdgt Yr 3'!L32+'Bdgt Yr 4'!L32+'Bdgt Yr 5'!L32</f>
        <v>0</v>
      </c>
    </row>
    <row r="33" spans="1:12" x14ac:dyDescent="0.35">
      <c r="A33" s="29" t="s">
        <v>36</v>
      </c>
      <c r="B33" s="147">
        <v>2</v>
      </c>
      <c r="C33" s="167" t="str">
        <f>'Bdgt Yr 1'!C33</f>
        <v xml:space="preserve"> </v>
      </c>
      <c r="D33" s="630"/>
      <c r="E33" s="630"/>
      <c r="F33" s="325"/>
      <c r="G33" s="325"/>
      <c r="H33" s="15"/>
      <c r="I33" s="299">
        <f>+'Bdgt Yr 1'!I33+'Bdgt Yr 2'!I33+'Bdgt Yr 3'!I33+'Bdgt Yr 4'!I33+'Bdgt Yr 5'!I33</f>
        <v>0</v>
      </c>
      <c r="J33" s="25">
        <f>+'Bdgt Yr 1'!J33+'Bdgt Yr 2'!J33+'Bdgt Yr 3'!J33+'Bdgt Yr 4'!J33+'Bdgt Yr 5'!J33</f>
        <v>0</v>
      </c>
      <c r="K33" s="385">
        <f>+I33+J33</f>
        <v>0</v>
      </c>
      <c r="L33" s="226">
        <f>+'Bdgt Yr 1'!L33+'Bdgt Yr 2'!L33+'Bdgt Yr 3'!L33+'Bdgt Yr 4'!L33+'Bdgt Yr 5'!L33</f>
        <v>0</v>
      </c>
    </row>
    <row r="34" spans="1:12" x14ac:dyDescent="0.35">
      <c r="A34" s="29"/>
      <c r="B34" s="155" t="s">
        <v>65</v>
      </c>
      <c r="C34" s="153"/>
      <c r="D34" s="629"/>
      <c r="E34" s="629"/>
      <c r="F34" s="325"/>
      <c r="G34" s="325"/>
      <c r="H34" s="15"/>
      <c r="I34" s="299" t="s">
        <v>36</v>
      </c>
      <c r="J34" s="25"/>
      <c r="K34" s="385"/>
      <c r="L34" s="380"/>
    </row>
    <row r="35" spans="1:12" x14ac:dyDescent="0.35">
      <c r="A35" s="29" t="s">
        <v>36</v>
      </c>
      <c r="B35" s="147">
        <v>3</v>
      </c>
      <c r="C35" s="167" t="str">
        <f>'Bdgt Yr 1'!C35</f>
        <v xml:space="preserve"> </v>
      </c>
      <c r="D35" s="629"/>
      <c r="E35" s="629"/>
      <c r="F35" s="325"/>
      <c r="G35" s="325"/>
      <c r="H35" s="15"/>
      <c r="I35" s="299">
        <f>+'Bdgt Yr 1'!I35+'Bdgt Yr 2'!I35+'Bdgt Yr 3'!I35+'Bdgt Yr 4'!I35+'Bdgt Yr 5'!I35</f>
        <v>0</v>
      </c>
      <c r="J35" s="25">
        <f>+'Bdgt Yr 1'!J35+'Bdgt Yr 2'!J35+'Bdgt Yr 3'!J35+'Bdgt Yr 4'!J35+'Bdgt Yr 5'!J35</f>
        <v>0</v>
      </c>
      <c r="K35" s="385">
        <f>+I35+J35</f>
        <v>0</v>
      </c>
      <c r="L35" s="226">
        <f>+'Bdgt Yr 1'!L35+'Bdgt Yr 2'!L35+'Bdgt Yr 3'!L35+'Bdgt Yr 4'!L35+'Bdgt Yr 5'!L35</f>
        <v>0</v>
      </c>
    </row>
    <row r="36" spans="1:12" x14ac:dyDescent="0.35">
      <c r="A36" s="29" t="s">
        <v>36</v>
      </c>
      <c r="B36" s="147">
        <v>4</v>
      </c>
      <c r="C36" s="167" t="str">
        <f>'Bdgt Yr 1'!C36</f>
        <v xml:space="preserve"> </v>
      </c>
      <c r="D36" s="629"/>
      <c r="E36" s="629"/>
      <c r="F36" s="325"/>
      <c r="G36" s="325"/>
      <c r="H36" s="17"/>
      <c r="I36" s="299">
        <f>+'Bdgt Yr 1'!I36+'Bdgt Yr 2'!I36+'Bdgt Yr 3'!I36+'Bdgt Yr 4'!I36+'Bdgt Yr 5'!I36</f>
        <v>0</v>
      </c>
      <c r="J36" s="25">
        <f>+'Bdgt Yr 1'!J36+'Bdgt Yr 2'!J36+'Bdgt Yr 3'!J36+'Bdgt Yr 4'!J36+'Bdgt Yr 5'!J36</f>
        <v>0</v>
      </c>
      <c r="K36" s="385">
        <f>+I36+J36</f>
        <v>0</v>
      </c>
      <c r="L36" s="226">
        <f>+'Bdgt Yr 1'!L36+'Bdgt Yr 2'!L36+'Bdgt Yr 3'!L36+'Bdgt Yr 4'!L36+'Bdgt Yr 5'!L36</f>
        <v>0</v>
      </c>
    </row>
    <row r="37" spans="1:12" x14ac:dyDescent="0.35">
      <c r="A37" s="146"/>
      <c r="B37" s="149" t="s">
        <v>68</v>
      </c>
      <c r="C37" s="149"/>
      <c r="D37" s="149"/>
      <c r="E37" s="149"/>
      <c r="F37" s="149"/>
      <c r="G37" s="149"/>
      <c r="H37" s="149"/>
      <c r="I37" s="300">
        <f>SUM(I32:I36)</f>
        <v>0</v>
      </c>
      <c r="J37" s="18">
        <f>SUM(J32:J36)</f>
        <v>0</v>
      </c>
      <c r="K37" s="386">
        <f>SUM(K32:K36)</f>
        <v>0</v>
      </c>
      <c r="L37" s="117">
        <f>SUM(L32:L36)</f>
        <v>0</v>
      </c>
    </row>
    <row r="38" spans="1:12" ht="7" customHeight="1" x14ac:dyDescent="0.35">
      <c r="A38" s="135"/>
      <c r="B38" s="136"/>
      <c r="C38" s="136"/>
      <c r="D38" s="314"/>
      <c r="E38" s="314"/>
      <c r="F38" s="314"/>
      <c r="G38" s="314"/>
      <c r="H38" s="348"/>
      <c r="I38" s="303"/>
      <c r="J38" s="19"/>
      <c r="K38" s="388"/>
      <c r="L38" s="380"/>
    </row>
    <row r="39" spans="1:12" ht="14.5" customHeight="1" x14ac:dyDescent="0.35">
      <c r="A39" s="135"/>
      <c r="B39" s="136"/>
      <c r="C39" s="136"/>
      <c r="D39" s="633"/>
      <c r="E39" s="633"/>
      <c r="F39" s="326"/>
      <c r="G39" s="327"/>
      <c r="H39" s="355"/>
      <c r="I39" s="301" t="s">
        <v>4</v>
      </c>
      <c r="J39" s="140" t="s">
        <v>5</v>
      </c>
      <c r="L39" s="393" t="s">
        <v>6</v>
      </c>
    </row>
    <row r="40" spans="1:12" x14ac:dyDescent="0.35">
      <c r="A40" s="135"/>
      <c r="B40" s="147"/>
      <c r="C40" s="147"/>
      <c r="D40" s="633"/>
      <c r="E40" s="633"/>
      <c r="F40" s="326"/>
      <c r="G40" s="327"/>
      <c r="H40" s="355"/>
      <c r="I40" s="301" t="s">
        <v>7</v>
      </c>
      <c r="J40" s="140" t="s">
        <v>8</v>
      </c>
      <c r="K40" s="387" t="s">
        <v>69</v>
      </c>
      <c r="L40" s="367"/>
    </row>
    <row r="41" spans="1:12" x14ac:dyDescent="0.35">
      <c r="A41" s="135"/>
      <c r="B41" s="155" t="s">
        <v>11</v>
      </c>
      <c r="C41" s="147"/>
      <c r="D41" s="314"/>
      <c r="E41" s="314"/>
      <c r="F41" s="314"/>
      <c r="G41" s="314"/>
      <c r="H41" s="340"/>
      <c r="I41" s="298"/>
      <c r="J41" s="141"/>
      <c r="K41" s="86"/>
      <c r="L41" s="367"/>
    </row>
    <row r="42" spans="1:12" x14ac:dyDescent="0.35">
      <c r="A42" s="29" t="s">
        <v>36</v>
      </c>
      <c r="B42" s="147">
        <v>1</v>
      </c>
      <c r="C42" s="147" t="s">
        <v>12</v>
      </c>
      <c r="D42" s="631"/>
      <c r="E42" s="631"/>
      <c r="F42" s="328"/>
      <c r="G42" s="329"/>
      <c r="H42" s="356"/>
      <c r="I42" s="299">
        <f>+'Bdgt Yr 1'!I42+'Bdgt Yr 2'!I42+'Bdgt Yr 3'!I42+'Bdgt Yr 4'!I42+'Bdgt Yr 5'!I42</f>
        <v>0</v>
      </c>
      <c r="J42" s="25">
        <f>+'Bdgt Yr 1'!J42+'Bdgt Yr 2'!J42+'Bdgt Yr 3'!J42+'Bdgt Yr 4'!J42+'Bdgt Yr 5'!J42</f>
        <v>0</v>
      </c>
      <c r="K42" s="385">
        <f>+I42+J42</f>
        <v>0</v>
      </c>
      <c r="L42" s="226">
        <f>+'Bdgt Yr 1'!L42+'Bdgt Yr 2'!L42+'Bdgt Yr 3'!L42+'Bdgt Yr 4'!L42+'Bdgt Yr 5'!L42</f>
        <v>0</v>
      </c>
    </row>
    <row r="43" spans="1:12" x14ac:dyDescent="0.35">
      <c r="A43" s="29" t="s">
        <v>36</v>
      </c>
      <c r="B43" s="147">
        <v>2</v>
      </c>
      <c r="C43" s="147" t="s">
        <v>12</v>
      </c>
      <c r="D43" s="631"/>
      <c r="E43" s="631"/>
      <c r="F43" s="328"/>
      <c r="G43" s="329"/>
      <c r="H43" s="356"/>
      <c r="I43" s="299">
        <f>+'Bdgt Yr 1'!I43+'Bdgt Yr 2'!I43+'Bdgt Yr 3'!I43+'Bdgt Yr 4'!I43+'Bdgt Yr 5'!I43</f>
        <v>0</v>
      </c>
      <c r="J43" s="25">
        <f>+'Bdgt Yr 1'!J43+'Bdgt Yr 2'!J43+'Bdgt Yr 3'!J43+'Bdgt Yr 4'!J43+'Bdgt Yr 5'!J43</f>
        <v>0</v>
      </c>
      <c r="K43" s="385">
        <f>+I43+J43</f>
        <v>0</v>
      </c>
      <c r="L43" s="226">
        <f>+'Bdgt Yr 1'!L43+'Bdgt Yr 2'!L43+'Bdgt Yr 3'!L43+'Bdgt Yr 4'!L43+'Bdgt Yr 5'!L43</f>
        <v>0</v>
      </c>
    </row>
    <row r="44" spans="1:12" x14ac:dyDescent="0.35">
      <c r="A44" s="29" t="s">
        <v>36</v>
      </c>
      <c r="B44" s="147">
        <v>3</v>
      </c>
      <c r="C44" s="147" t="s">
        <v>61</v>
      </c>
      <c r="D44" s="631"/>
      <c r="E44" s="631"/>
      <c r="F44" s="328"/>
      <c r="G44" s="330"/>
      <c r="H44" s="356"/>
      <c r="I44" s="299">
        <f>+'Bdgt Yr 1'!I44+'Bdgt Yr 2'!I44+'Bdgt Yr 3'!I44+'Bdgt Yr 4'!I44+'Bdgt Yr 5'!I44</f>
        <v>0</v>
      </c>
      <c r="J44" s="25">
        <f>+'Bdgt Yr 1'!J44+'Bdgt Yr 2'!J44+'Bdgt Yr 3'!J44+'Bdgt Yr 4'!J44+'Bdgt Yr 5'!J44</f>
        <v>0</v>
      </c>
      <c r="K44" s="385">
        <f>+I44+J44</f>
        <v>0</v>
      </c>
      <c r="L44" s="226">
        <f>+'Bdgt Yr 1'!L44+'Bdgt Yr 2'!L44+'Bdgt Yr 3'!L44+'Bdgt Yr 4'!L44+'Bdgt Yr 5'!L44</f>
        <v>0</v>
      </c>
    </row>
    <row r="45" spans="1:12" x14ac:dyDescent="0.35">
      <c r="A45" s="29" t="s">
        <v>36</v>
      </c>
      <c r="B45" s="147">
        <v>4</v>
      </c>
      <c r="C45" s="147" t="s">
        <v>13</v>
      </c>
      <c r="D45" s="631"/>
      <c r="E45" s="631"/>
      <c r="F45" s="328"/>
      <c r="G45" s="329"/>
      <c r="H45" s="356"/>
      <c r="I45" s="299">
        <f>+'Bdgt Yr 1'!I45+'Bdgt Yr 2'!I45+'Bdgt Yr 3'!I45+'Bdgt Yr 4'!I45+'Bdgt Yr 5'!I45</f>
        <v>0</v>
      </c>
      <c r="J45" s="25">
        <f>+'Bdgt Yr 1'!J45+'Bdgt Yr 2'!J45+'Bdgt Yr 3'!J45+'Bdgt Yr 4'!J45+'Bdgt Yr 5'!J45</f>
        <v>0</v>
      </c>
      <c r="K45" s="385">
        <f>+I45+J45</f>
        <v>0</v>
      </c>
      <c r="L45" s="226">
        <f>+'Bdgt Yr 1'!L45+'Bdgt Yr 2'!L45+'Bdgt Yr 3'!L45+'Bdgt Yr 4'!L45+'Bdgt Yr 5'!L45</f>
        <v>0</v>
      </c>
    </row>
    <row r="46" spans="1:12" x14ac:dyDescent="0.35">
      <c r="A46" s="29" t="s">
        <v>36</v>
      </c>
      <c r="B46" s="147"/>
      <c r="C46" s="147"/>
      <c r="D46" s="323"/>
      <c r="E46" s="323"/>
      <c r="F46" s="323"/>
      <c r="G46" s="331"/>
      <c r="H46" s="357"/>
      <c r="I46" s="304" t="s">
        <v>48</v>
      </c>
      <c r="J46" s="158" t="s">
        <v>49</v>
      </c>
      <c r="K46" s="113"/>
      <c r="L46" s="226">
        <f>+'Bdgt Yr 1'!L46+'Bdgt Yr 2'!L46+'Bdgt Yr 3'!L46+'Bdgt Yr 4'!L46+'Bdgt Yr 5'!L46</f>
        <v>0</v>
      </c>
    </row>
    <row r="47" spans="1:12" x14ac:dyDescent="0.35">
      <c r="A47" s="29" t="s">
        <v>36</v>
      </c>
      <c r="B47" s="147">
        <v>5</v>
      </c>
      <c r="C47" s="147" t="s">
        <v>14</v>
      </c>
      <c r="D47" s="325"/>
      <c r="E47" s="325"/>
      <c r="F47" s="325"/>
      <c r="G47" s="332"/>
      <c r="H47" s="358"/>
      <c r="I47" s="299">
        <f>+'Bdgt Yr 1'!I47+'Bdgt Yr 2'!I47+'Bdgt Yr 3'!I47+'Bdgt Yr 4'!I47+'Bdgt Yr 5'!I47</f>
        <v>0</v>
      </c>
      <c r="J47" s="25">
        <f>+'Bdgt Yr 1'!J47+'Bdgt Yr 2'!J47+'Bdgt Yr 3'!J47+'Bdgt Yr 4'!J47+'Bdgt Yr 5'!J47</f>
        <v>0</v>
      </c>
      <c r="K47" s="385">
        <f>+I47+J47</f>
        <v>0</v>
      </c>
      <c r="L47" s="226">
        <f>+'Bdgt Yr 1'!L47+'Bdgt Yr 2'!L47+'Bdgt Yr 3'!L47+'Bdgt Yr 4'!L47+'Bdgt Yr 5'!L47</f>
        <v>0</v>
      </c>
    </row>
    <row r="48" spans="1:12" x14ac:dyDescent="0.35">
      <c r="A48" s="29" t="s">
        <v>36</v>
      </c>
      <c r="B48" s="147">
        <v>6</v>
      </c>
      <c r="C48" s="147" t="s">
        <v>14</v>
      </c>
      <c r="D48" s="325"/>
      <c r="E48" s="325"/>
      <c r="F48" s="325"/>
      <c r="G48" s="332"/>
      <c r="H48" s="358"/>
      <c r="I48" s="299">
        <f>+'Bdgt Yr 1'!I48+'Bdgt Yr 2'!I48+'Bdgt Yr 3'!I48+'Bdgt Yr 4'!I48+'Bdgt Yr 5'!I48</f>
        <v>0</v>
      </c>
      <c r="J48" s="25">
        <f>+'Bdgt Yr 1'!J48+'Bdgt Yr 2'!J48+'Bdgt Yr 3'!J48+'Bdgt Yr 4'!J48+'Bdgt Yr 5'!J48</f>
        <v>0</v>
      </c>
      <c r="K48" s="385">
        <f>+I48+J48</f>
        <v>0</v>
      </c>
      <c r="L48" s="226">
        <f>+'Bdgt Yr 1'!L48+'Bdgt Yr 2'!L48+'Bdgt Yr 3'!L48+'Bdgt Yr 4'!L48+'Bdgt Yr 5'!L48</f>
        <v>0</v>
      </c>
    </row>
    <row r="49" spans="1:12" ht="3.65" customHeight="1" x14ac:dyDescent="0.35">
      <c r="A49" s="135"/>
      <c r="B49" s="147"/>
      <c r="C49" s="147"/>
      <c r="D49" s="325"/>
      <c r="E49" s="325"/>
      <c r="F49" s="325"/>
      <c r="G49" s="314"/>
      <c r="H49" s="340"/>
      <c r="I49" s="302"/>
      <c r="J49" s="56"/>
      <c r="K49" s="388"/>
      <c r="L49" s="380"/>
    </row>
    <row r="50" spans="1:12" x14ac:dyDescent="0.35">
      <c r="A50" s="146"/>
      <c r="B50" s="149" t="s">
        <v>38</v>
      </c>
      <c r="C50" s="149"/>
      <c r="D50" s="149"/>
      <c r="E50" s="149"/>
      <c r="F50" s="149"/>
      <c r="G50" s="149"/>
      <c r="H50" s="338"/>
      <c r="I50" s="300">
        <f>SUM(I42:I49)</f>
        <v>0</v>
      </c>
      <c r="J50" s="16">
        <f>SUM(J42:J49)</f>
        <v>0</v>
      </c>
      <c r="K50" s="386">
        <f>SUM(K42:K49)</f>
        <v>0</v>
      </c>
      <c r="L50" s="117">
        <f>SUM(L42:L49)</f>
        <v>0</v>
      </c>
    </row>
    <row r="51" spans="1:12" ht="9" customHeight="1" x14ac:dyDescent="0.35">
      <c r="A51" s="135"/>
      <c r="B51" s="76"/>
      <c r="C51" s="76"/>
      <c r="D51" s="76"/>
      <c r="E51" s="76"/>
      <c r="F51" s="76"/>
      <c r="G51" s="76"/>
      <c r="H51" s="87"/>
      <c r="I51" s="87"/>
      <c r="J51" s="76"/>
      <c r="K51" s="86"/>
      <c r="L51" s="380"/>
    </row>
    <row r="52" spans="1:12" x14ac:dyDescent="0.35">
      <c r="A52" s="146"/>
      <c r="B52" s="149" t="s">
        <v>39</v>
      </c>
      <c r="C52" s="149"/>
      <c r="D52" s="149"/>
      <c r="E52" s="149"/>
      <c r="F52" s="149"/>
      <c r="G52" s="149"/>
      <c r="H52" s="338"/>
      <c r="I52" s="300">
        <f>+I13+I20+I28+I50+I37+J50</f>
        <v>0</v>
      </c>
      <c r="J52" s="18">
        <f>+J13+J20+J28+J37</f>
        <v>0</v>
      </c>
      <c r="K52" s="386">
        <f>+K13+K20+K28+K50+K37</f>
        <v>0</v>
      </c>
      <c r="L52" s="117">
        <f>+L13+L20+L28+L37+L50</f>
        <v>0</v>
      </c>
    </row>
    <row r="53" spans="1:12" ht="16" customHeight="1" x14ac:dyDescent="0.35">
      <c r="A53" s="34"/>
      <c r="B53" s="90" t="s">
        <v>333</v>
      </c>
      <c r="C53" s="147"/>
      <c r="D53" s="315"/>
      <c r="E53" s="315"/>
      <c r="F53" s="315"/>
      <c r="G53" s="315"/>
      <c r="H53" s="340"/>
      <c r="I53" s="362"/>
      <c r="J53" s="340"/>
      <c r="K53" s="389"/>
      <c r="L53" s="393" t="s">
        <v>6</v>
      </c>
    </row>
    <row r="54" spans="1:12" x14ac:dyDescent="0.35">
      <c r="A54" s="35" t="s">
        <v>36</v>
      </c>
      <c r="B54" s="147">
        <v>1</v>
      </c>
      <c r="C54" s="8"/>
      <c r="D54" s="333"/>
      <c r="E54" s="333"/>
      <c r="F54" s="333"/>
      <c r="G54" s="333"/>
      <c r="H54" s="341"/>
      <c r="I54" s="363"/>
      <c r="J54" s="341"/>
      <c r="K54" s="390">
        <f>+'Bdgt Yr 1'!K54+'Bdgt Yr 2'!K54+'Bdgt Yr 3'!K54+'Bdgt Yr 4'!K54+'Bdgt Yr 5'!K54</f>
        <v>0</v>
      </c>
      <c r="L54" s="226">
        <f>+'Bdgt Yr 1'!L54+'Bdgt Yr 2'!L54+'Bdgt Yr 3'!L54+'Bdgt Yr 4'!L54+'Bdgt Yr 5'!L54</f>
        <v>0</v>
      </c>
    </row>
    <row r="55" spans="1:12" x14ac:dyDescent="0.35">
      <c r="A55" s="36"/>
      <c r="B55" s="149" t="s">
        <v>57</v>
      </c>
      <c r="C55" s="149"/>
      <c r="D55" s="149"/>
      <c r="E55" s="149"/>
      <c r="F55" s="149"/>
      <c r="G55" s="149"/>
      <c r="H55" s="338"/>
      <c r="I55" s="154"/>
      <c r="J55" s="338"/>
      <c r="K55" s="16">
        <f>SUM(K54:K54)</f>
        <v>0</v>
      </c>
      <c r="L55" s="117">
        <f>SUM(L54:L54)</f>
        <v>0</v>
      </c>
    </row>
    <row r="56" spans="1:12" ht="15.65" customHeight="1" x14ac:dyDescent="0.35">
      <c r="A56" s="35"/>
      <c r="B56" s="155" t="s">
        <v>37</v>
      </c>
      <c r="C56" s="147"/>
      <c r="D56" s="314"/>
      <c r="E56" s="314"/>
      <c r="F56" s="314"/>
      <c r="G56" s="314"/>
      <c r="H56" s="359"/>
      <c r="I56" s="364"/>
      <c r="J56" s="340"/>
      <c r="K56" s="389"/>
      <c r="L56" s="393" t="s">
        <v>6</v>
      </c>
    </row>
    <row r="57" spans="1:12" ht="15" customHeight="1" x14ac:dyDescent="0.35">
      <c r="A57" s="37" t="s">
        <v>36</v>
      </c>
      <c r="B57" s="147">
        <v>1</v>
      </c>
      <c r="C57" s="147" t="s">
        <v>70</v>
      </c>
      <c r="D57" s="334"/>
      <c r="E57" s="334"/>
      <c r="F57" s="334"/>
      <c r="G57" s="334"/>
      <c r="H57" s="342"/>
      <c r="I57" s="365"/>
      <c r="J57" s="342"/>
      <c r="K57" s="299">
        <f>+'Bdgt Yr 1'!K57+'Bdgt Yr 2'!K57+'Bdgt Yr 3'!K57+'Bdgt Yr 4'!K57+'Bdgt Yr 5'!K57</f>
        <v>0</v>
      </c>
      <c r="L57" s="226">
        <f>+'Bdgt Yr 1'!L57+'Bdgt Yr 2'!L57+'Bdgt Yr 3'!L57+'Bdgt Yr 4'!L57+'Bdgt Yr 5'!L57</f>
        <v>0</v>
      </c>
    </row>
    <row r="58" spans="1:12" ht="15" customHeight="1" x14ac:dyDescent="0.35">
      <c r="A58" s="37" t="s">
        <v>36</v>
      </c>
      <c r="B58" s="147">
        <v>2</v>
      </c>
      <c r="C58" s="147" t="s">
        <v>71</v>
      </c>
      <c r="D58" s="334"/>
      <c r="E58" s="334"/>
      <c r="F58" s="334"/>
      <c r="G58" s="334"/>
      <c r="H58" s="342"/>
      <c r="I58" s="365"/>
      <c r="J58" s="342"/>
      <c r="K58" s="390">
        <f>+'Bdgt Yr 1'!K58+'Bdgt Yr 2'!K58+'Bdgt Yr 3'!K58+'Bdgt Yr 4'!K58+'Bdgt Yr 5'!K58</f>
        <v>0</v>
      </c>
      <c r="L58" s="226">
        <f>+'Bdgt Yr 1'!L58+'Bdgt Yr 2'!L58+'Bdgt Yr 3'!L58+'Bdgt Yr 4'!L58+'Bdgt Yr 5'!L58</f>
        <v>0</v>
      </c>
    </row>
    <row r="59" spans="1:12" x14ac:dyDescent="0.35">
      <c r="A59" s="36"/>
      <c r="B59" s="149" t="s">
        <v>40</v>
      </c>
      <c r="C59" s="149"/>
      <c r="D59" s="149"/>
      <c r="E59" s="149"/>
      <c r="F59" s="149"/>
      <c r="G59" s="149"/>
      <c r="H59" s="338"/>
      <c r="I59" s="154"/>
      <c r="J59" s="338"/>
      <c r="K59" s="16">
        <f>SUM(K57:K58)</f>
        <v>0</v>
      </c>
      <c r="L59" s="117">
        <f>SUM(L57:L58)</f>
        <v>0</v>
      </c>
    </row>
    <row r="60" spans="1:12" ht="14.15" customHeight="1" x14ac:dyDescent="0.35">
      <c r="A60" s="35"/>
      <c r="B60" s="155" t="s">
        <v>15</v>
      </c>
      <c r="C60" s="147"/>
      <c r="D60" s="314"/>
      <c r="E60" s="314"/>
      <c r="F60" s="314"/>
      <c r="G60" s="314"/>
      <c r="H60" s="340"/>
      <c r="I60" s="366"/>
      <c r="J60" s="340"/>
      <c r="K60" s="389"/>
      <c r="L60" s="393" t="s">
        <v>6</v>
      </c>
    </row>
    <row r="61" spans="1:12" x14ac:dyDescent="0.35">
      <c r="A61" s="38" t="s">
        <v>36</v>
      </c>
      <c r="B61" s="147">
        <v>1</v>
      </c>
      <c r="C61" s="147" t="s">
        <v>16</v>
      </c>
      <c r="D61" s="334"/>
      <c r="E61" s="334"/>
      <c r="F61" s="334"/>
      <c r="G61" s="334"/>
      <c r="H61" s="342"/>
      <c r="I61" s="365"/>
      <c r="J61" s="342"/>
      <c r="K61" s="390">
        <f>+'Bdgt Yr 1'!K61+'Bdgt Yr 2'!K61+'Bdgt Yr 3'!K61+'Bdgt Yr 4'!K61+'Bdgt Yr 5'!K61</f>
        <v>0</v>
      </c>
      <c r="L61" s="226">
        <f>+'Bdgt Yr 1'!L61+'Bdgt Yr 2'!L61+'Bdgt Yr 3'!L61+'Bdgt Yr 4'!L61+'Bdgt Yr 5'!L61</f>
        <v>0</v>
      </c>
    </row>
    <row r="62" spans="1:12" x14ac:dyDescent="0.35">
      <c r="A62" s="38" t="s">
        <v>36</v>
      </c>
      <c r="B62" s="147">
        <v>2</v>
      </c>
      <c r="C62" s="147" t="s">
        <v>17</v>
      </c>
      <c r="D62" s="334"/>
      <c r="E62" s="334"/>
      <c r="F62" s="334"/>
      <c r="G62" s="334"/>
      <c r="H62" s="342"/>
      <c r="I62" s="365"/>
      <c r="J62" s="342"/>
      <c r="K62" s="390">
        <f>+'Bdgt Yr 1'!K62+'Bdgt Yr 2'!K62+'Bdgt Yr 3'!K62+'Bdgt Yr 4'!K62+'Bdgt Yr 5'!K62</f>
        <v>0</v>
      </c>
      <c r="L62" s="226">
        <f>+'Bdgt Yr 1'!L62+'Bdgt Yr 2'!L62+'Bdgt Yr 3'!L62+'Bdgt Yr 4'!L62+'Bdgt Yr 5'!L62</f>
        <v>0</v>
      </c>
    </row>
    <row r="63" spans="1:12" x14ac:dyDescent="0.35">
      <c r="A63" s="38" t="s">
        <v>36</v>
      </c>
      <c r="B63" s="147">
        <v>3</v>
      </c>
      <c r="C63" s="147" t="s">
        <v>18</v>
      </c>
      <c r="D63" s="334"/>
      <c r="E63" s="334"/>
      <c r="F63" s="334"/>
      <c r="G63" s="334"/>
      <c r="H63" s="342"/>
      <c r="I63" s="365"/>
      <c r="J63" s="342"/>
      <c r="K63" s="390">
        <f>+'Bdgt Yr 1'!K63+'Bdgt Yr 2'!K63+'Bdgt Yr 3'!K63+'Bdgt Yr 4'!K63+'Bdgt Yr 5'!K63</f>
        <v>0</v>
      </c>
      <c r="L63" s="226">
        <f>+'Bdgt Yr 1'!L63+'Bdgt Yr 2'!L63+'Bdgt Yr 3'!L63+'Bdgt Yr 4'!L63+'Bdgt Yr 5'!L63</f>
        <v>0</v>
      </c>
    </row>
    <row r="64" spans="1:12" ht="18" customHeight="1" x14ac:dyDescent="0.35">
      <c r="A64" s="38" t="s">
        <v>36</v>
      </c>
      <c r="B64" s="147">
        <v>4</v>
      </c>
      <c r="C64" s="147" t="s">
        <v>19</v>
      </c>
      <c r="D64" s="334" t="s">
        <v>36</v>
      </c>
      <c r="E64" s="334"/>
      <c r="F64" s="334"/>
      <c r="G64" s="334"/>
      <c r="H64" s="342"/>
      <c r="I64" s="365"/>
      <c r="J64" s="342"/>
      <c r="K64" s="390">
        <f>+'Bdgt Yr 1'!K64+'Bdgt Yr 2'!K64+'Bdgt Yr 3'!K64+'Bdgt Yr 4'!K64+'Bdgt Yr 5'!K64</f>
        <v>0</v>
      </c>
      <c r="L64" s="226">
        <f>+'Bdgt Yr 1'!L64+'Bdgt Yr 2'!L64+'Bdgt Yr 3'!L64+'Bdgt Yr 4'!L64+'Bdgt Yr 5'!L64</f>
        <v>0</v>
      </c>
    </row>
    <row r="65" spans="1:12" x14ac:dyDescent="0.35">
      <c r="A65" s="36"/>
      <c r="B65" s="313" t="s">
        <v>41</v>
      </c>
      <c r="C65" s="149"/>
      <c r="D65" s="149"/>
      <c r="E65" s="149"/>
      <c r="F65" s="149"/>
      <c r="G65" s="149"/>
      <c r="H65" s="338"/>
      <c r="I65" s="154"/>
      <c r="J65" s="338"/>
      <c r="K65" s="16">
        <f>SUM(K61:K64)</f>
        <v>0</v>
      </c>
      <c r="L65" s="117">
        <f>SUM(L61:L64)</f>
        <v>0</v>
      </c>
    </row>
    <row r="66" spans="1:12" ht="18.649999999999999" customHeight="1" x14ac:dyDescent="0.35">
      <c r="A66" s="35"/>
      <c r="B66" s="155" t="s">
        <v>20</v>
      </c>
      <c r="C66" s="147"/>
      <c r="D66" s="318"/>
      <c r="E66" s="335"/>
      <c r="F66" s="335"/>
      <c r="G66" s="335"/>
      <c r="H66" s="39"/>
      <c r="I66" s="367"/>
      <c r="J66" s="39"/>
      <c r="K66" s="389"/>
      <c r="L66" s="393" t="s">
        <v>6</v>
      </c>
    </row>
    <row r="67" spans="1:12" x14ac:dyDescent="0.35">
      <c r="A67" s="38" t="s">
        <v>36</v>
      </c>
      <c r="B67" s="147">
        <v>1</v>
      </c>
      <c r="C67" s="147" t="s">
        <v>21</v>
      </c>
      <c r="D67" s="318"/>
      <c r="E67" s="318"/>
      <c r="F67" s="318"/>
      <c r="G67" s="318"/>
      <c r="H67" s="341"/>
      <c r="I67" s="363"/>
      <c r="J67" s="341"/>
      <c r="K67" s="390">
        <f>+'Bdgt Yr 1'!K67+'Bdgt Yr 2'!K67+'Bdgt Yr 3'!K67+'Bdgt Yr 4'!K67+'Bdgt Yr 5'!K67</f>
        <v>0</v>
      </c>
      <c r="L67" s="226">
        <f>+'Bdgt Yr 1'!L67+'Bdgt Yr 2'!L67+'Bdgt Yr 3'!L67+'Bdgt Yr 4'!L67+'Bdgt Yr 5'!L67</f>
        <v>0</v>
      </c>
    </row>
    <row r="68" spans="1:12" x14ac:dyDescent="0.35">
      <c r="A68" s="38" t="s">
        <v>36</v>
      </c>
      <c r="B68" s="147">
        <v>2</v>
      </c>
      <c r="C68" s="147" t="s">
        <v>22</v>
      </c>
      <c r="D68" s="318"/>
      <c r="E68" s="318"/>
      <c r="F68" s="318"/>
      <c r="G68" s="318"/>
      <c r="H68" s="341"/>
      <c r="I68" s="363"/>
      <c r="J68" s="341"/>
      <c r="K68" s="390">
        <f>+'Bdgt Yr 1'!K68+'Bdgt Yr 2'!K68+'Bdgt Yr 3'!K68+'Bdgt Yr 4'!K68+'Bdgt Yr 5'!K68</f>
        <v>0</v>
      </c>
      <c r="L68" s="226">
        <f>+'Bdgt Yr 1'!L68+'Bdgt Yr 2'!L68+'Bdgt Yr 3'!L68+'Bdgt Yr 4'!L68+'Bdgt Yr 5'!L68</f>
        <v>0</v>
      </c>
    </row>
    <row r="69" spans="1:12" x14ac:dyDescent="0.35">
      <c r="A69" s="38" t="s">
        <v>36</v>
      </c>
      <c r="B69" s="147">
        <v>3</v>
      </c>
      <c r="C69" s="147" t="s">
        <v>23</v>
      </c>
      <c r="D69" s="318"/>
      <c r="E69" s="318"/>
      <c r="F69" s="318"/>
      <c r="G69" s="318"/>
      <c r="H69" s="341"/>
      <c r="I69" s="363"/>
      <c r="J69" s="341"/>
      <c r="K69" s="390">
        <f>+'Bdgt Yr 1'!K69+'Bdgt Yr 2'!K69+'Bdgt Yr 3'!K69+'Bdgt Yr 4'!K69+'Bdgt Yr 5'!K69</f>
        <v>0</v>
      </c>
      <c r="L69" s="226">
        <f>+'Bdgt Yr 1'!L69+'Bdgt Yr 2'!L69+'Bdgt Yr 3'!L69+'Bdgt Yr 4'!L69+'Bdgt Yr 5'!L69</f>
        <v>0</v>
      </c>
    </row>
    <row r="70" spans="1:12" x14ac:dyDescent="0.35">
      <c r="A70" s="38" t="s">
        <v>36</v>
      </c>
      <c r="B70" s="147">
        <v>4</v>
      </c>
      <c r="C70" s="147" t="s">
        <v>24</v>
      </c>
      <c r="D70" s="318"/>
      <c r="E70" s="318"/>
      <c r="F70" s="318"/>
      <c r="G70" s="318"/>
      <c r="H70" s="341"/>
      <c r="I70" s="363"/>
      <c r="J70" s="341"/>
      <c r="K70" s="390">
        <f>+'Bdgt Yr 1'!K70+'Bdgt Yr 2'!K70+'Bdgt Yr 3'!K70+'Bdgt Yr 4'!K70+'Bdgt Yr 5'!K70</f>
        <v>0</v>
      </c>
      <c r="L70" s="226">
        <f>+'Bdgt Yr 1'!L70+'Bdgt Yr 2'!L70+'Bdgt Yr 3'!L70+'Bdgt Yr 4'!L70+'Bdgt Yr 5'!L70</f>
        <v>0</v>
      </c>
    </row>
    <row r="71" spans="1:12" x14ac:dyDescent="0.35">
      <c r="A71" s="38" t="s">
        <v>36</v>
      </c>
      <c r="B71" s="147">
        <v>5</v>
      </c>
      <c r="C71" s="147" t="s">
        <v>25</v>
      </c>
      <c r="D71" s="318"/>
      <c r="E71" s="318"/>
      <c r="F71" s="318"/>
      <c r="G71" s="318"/>
      <c r="H71" s="341"/>
      <c r="I71" s="363"/>
      <c r="J71" s="341"/>
      <c r="K71" s="390">
        <f>+'Bdgt Yr 1'!K71+'Bdgt Yr 2'!K71+'Bdgt Yr 3'!K71+'Bdgt Yr 4'!K71+'Bdgt Yr 5'!K71</f>
        <v>0</v>
      </c>
      <c r="L71" s="226">
        <f>+'Bdgt Yr 1'!L71+'Bdgt Yr 2'!L71+'Bdgt Yr 3'!L71+'Bdgt Yr 4'!L71+'Bdgt Yr 5'!L71</f>
        <v>0</v>
      </c>
    </row>
    <row r="72" spans="1:12" x14ac:dyDescent="0.35">
      <c r="A72" s="38" t="s">
        <v>36</v>
      </c>
      <c r="B72" s="147">
        <v>6</v>
      </c>
      <c r="C72" s="147" t="s">
        <v>345</v>
      </c>
      <c r="D72" s="318"/>
      <c r="E72" s="318"/>
      <c r="F72" s="318"/>
      <c r="G72" s="318"/>
      <c r="H72" s="341"/>
      <c r="I72" s="363"/>
      <c r="J72" s="341"/>
      <c r="K72" s="390">
        <f>+'Bdgt Yr 1'!K72+'Bdgt Yr 2'!K72+'Bdgt Yr 3'!K72+'Bdgt Yr 4'!K72+'Bdgt Yr 5'!K72</f>
        <v>0</v>
      </c>
      <c r="L72" s="226">
        <f>+'Bdgt Yr 1'!L72+'Bdgt Yr 2'!L72+'Bdgt Yr 3'!L72+'Bdgt Yr 4'!L72+'Bdgt Yr 5'!L72</f>
        <v>0</v>
      </c>
    </row>
    <row r="73" spans="1:12" ht="30.5" x14ac:dyDescent="0.35">
      <c r="A73" s="38" t="s">
        <v>36</v>
      </c>
      <c r="B73" s="147">
        <v>7</v>
      </c>
      <c r="C73" s="93" t="s">
        <v>26</v>
      </c>
      <c r="D73" s="336"/>
      <c r="E73" s="336"/>
      <c r="F73" s="336"/>
      <c r="G73" s="336"/>
      <c r="H73" s="343"/>
      <c r="I73" s="368"/>
      <c r="J73" s="343"/>
      <c r="K73" s="390">
        <f>+'Bdgt Yr 1'!K73+'Bdgt Yr 2'!K73+'Bdgt Yr 3'!K73+'Bdgt Yr 4'!K73+'Bdgt Yr 5'!K73</f>
        <v>0</v>
      </c>
      <c r="L73" s="226">
        <f>+'Bdgt Yr 1'!L73+'Bdgt Yr 2'!L73+'Bdgt Yr 3'!L73+'Bdgt Yr 4'!L73+'Bdgt Yr 5'!L73</f>
        <v>0</v>
      </c>
    </row>
    <row r="74" spans="1:12" ht="30.5" x14ac:dyDescent="0.35">
      <c r="A74" s="38" t="s">
        <v>36</v>
      </c>
      <c r="B74" s="147">
        <v>8</v>
      </c>
      <c r="C74" s="93" t="s">
        <v>27</v>
      </c>
      <c r="D74" s="336"/>
      <c r="E74" s="336"/>
      <c r="F74" s="336"/>
      <c r="G74" s="336"/>
      <c r="H74" s="343"/>
      <c r="I74" s="368"/>
      <c r="J74" s="343"/>
      <c r="K74" s="390">
        <f>+'Bdgt Yr 1'!K74+'Bdgt Yr 2'!K74+'Bdgt Yr 3'!K74+'Bdgt Yr 4'!K74+'Bdgt Yr 5'!K74</f>
        <v>0</v>
      </c>
      <c r="L74" s="226">
        <f>+'Bdgt Yr 1'!L74+'Bdgt Yr 2'!L74+'Bdgt Yr 3'!L74+'Bdgt Yr 4'!L74+'Bdgt Yr 5'!L74</f>
        <v>0</v>
      </c>
    </row>
    <row r="75" spans="1:12" x14ac:dyDescent="0.35">
      <c r="A75" s="35"/>
      <c r="B75" s="147">
        <v>9</v>
      </c>
      <c r="C75" s="147" t="s">
        <v>19</v>
      </c>
      <c r="D75" s="337" t="s">
        <v>36</v>
      </c>
      <c r="E75" s="337"/>
      <c r="F75" s="337"/>
      <c r="G75" s="337"/>
      <c r="H75" s="344"/>
      <c r="I75" s="369"/>
      <c r="J75" s="344"/>
      <c r="K75" s="390">
        <f>+'Bdgt Yr 1'!K75+'Bdgt Yr 2'!K75+'Bdgt Yr 3'!K75+'Bdgt Yr 4'!K75+'Bdgt Yr 5'!K75</f>
        <v>0</v>
      </c>
      <c r="L75" s="226">
        <f>+'Bdgt Yr 1'!L75+'Bdgt Yr 2'!L75+'Bdgt Yr 3'!L75+'Bdgt Yr 4'!L75+'Bdgt Yr 5'!L75</f>
        <v>0</v>
      </c>
    </row>
    <row r="76" spans="1:12" x14ac:dyDescent="0.35">
      <c r="A76" s="46"/>
      <c r="B76" s="124" t="s">
        <v>44</v>
      </c>
      <c r="C76" s="149"/>
      <c r="D76" s="149"/>
      <c r="E76" s="149"/>
      <c r="F76" s="149"/>
      <c r="G76" s="149"/>
      <c r="H76" s="338"/>
      <c r="I76" s="154"/>
      <c r="J76" s="338"/>
      <c r="K76" s="16">
        <f>SUM(K67:K75)</f>
        <v>0</v>
      </c>
      <c r="L76" s="117">
        <f>SUM(L67:L75)</f>
        <v>0</v>
      </c>
    </row>
    <row r="77" spans="1:12" ht="7.5" customHeight="1" x14ac:dyDescent="0.35">
      <c r="A77" s="46"/>
      <c r="B77" s="147"/>
      <c r="C77" s="147"/>
      <c r="D77" s="147"/>
      <c r="E77" s="147"/>
      <c r="F77" s="147"/>
      <c r="G77" s="147"/>
      <c r="H77" s="66"/>
      <c r="I77" s="55"/>
      <c r="J77" s="66"/>
      <c r="K77" s="389"/>
      <c r="L77" s="394"/>
    </row>
    <row r="78" spans="1:12" x14ac:dyDescent="0.35">
      <c r="A78" s="46"/>
      <c r="B78" s="124" t="s">
        <v>43</v>
      </c>
      <c r="C78" s="149"/>
      <c r="D78" s="149"/>
      <c r="E78" s="149"/>
      <c r="F78" s="149"/>
      <c r="G78" s="149"/>
      <c r="H78" s="338"/>
      <c r="I78" s="154"/>
      <c r="J78" s="338"/>
      <c r="K78" s="16">
        <f>+K52+K55+K59+K65+K76</f>
        <v>0</v>
      </c>
      <c r="L78" s="117">
        <f>+L52+L55+L59+L65+L76</f>
        <v>0</v>
      </c>
    </row>
    <row r="79" spans="1:12" ht="4.5" customHeight="1" x14ac:dyDescent="0.35">
      <c r="A79" s="46"/>
      <c r="B79" s="136"/>
      <c r="C79" s="136"/>
      <c r="D79" s="136"/>
      <c r="E79" s="136"/>
      <c r="F79" s="136"/>
      <c r="G79" s="136"/>
      <c r="H79" s="64"/>
      <c r="I79" s="19"/>
      <c r="J79" s="303"/>
      <c r="K79" s="10"/>
      <c r="L79" s="380"/>
    </row>
    <row r="80" spans="1:12" x14ac:dyDescent="0.35">
      <c r="A80" s="47" t="s">
        <v>36</v>
      </c>
      <c r="B80" s="125" t="s">
        <v>28</v>
      </c>
      <c r="C80" s="94"/>
      <c r="D80" s="95"/>
      <c r="E80" s="96" t="s">
        <v>29</v>
      </c>
      <c r="F80" s="161">
        <f>'Bdgt Yr 1'!F80</f>
        <v>0</v>
      </c>
      <c r="G80" s="22"/>
      <c r="H80" s="360" t="s">
        <v>42</v>
      </c>
      <c r="I80" s="370">
        <f>+K78-K74-K55-K65</f>
        <v>0</v>
      </c>
      <c r="J80" s="345"/>
      <c r="K80" s="391">
        <f>F80*I80</f>
        <v>0</v>
      </c>
      <c r="L80" s="395">
        <v>0</v>
      </c>
    </row>
    <row r="81" spans="1:12" ht="4.5" customHeight="1" x14ac:dyDescent="0.35">
      <c r="A81" s="48"/>
      <c r="B81" s="98"/>
      <c r="C81" s="98"/>
      <c r="D81" s="98"/>
      <c r="E81" s="98"/>
      <c r="F81" s="98"/>
      <c r="G81" s="98"/>
      <c r="H81" s="361"/>
      <c r="I81" s="24"/>
      <c r="J81" s="339"/>
      <c r="K81" s="23"/>
      <c r="L81" s="396"/>
    </row>
    <row r="82" spans="1:12" x14ac:dyDescent="0.35">
      <c r="A82" s="49"/>
      <c r="B82" s="124" t="s">
        <v>45</v>
      </c>
      <c r="C82" s="149"/>
      <c r="D82" s="149"/>
      <c r="E82" s="149"/>
      <c r="F82" s="149"/>
      <c r="G82" s="149"/>
      <c r="H82" s="338"/>
      <c r="I82" s="152"/>
      <c r="J82" s="346"/>
      <c r="K82" s="392">
        <f>+K78+K80</f>
        <v>0</v>
      </c>
      <c r="L82" s="119">
        <f>+L78+L80</f>
        <v>0</v>
      </c>
    </row>
    <row r="83" spans="1:12" ht="6.65" customHeight="1" x14ac:dyDescent="0.35">
      <c r="A83" s="48"/>
      <c r="B83" s="50"/>
      <c r="C83" s="50"/>
      <c r="D83" s="50"/>
      <c r="E83" s="50"/>
      <c r="F83" s="50"/>
      <c r="G83" s="50"/>
      <c r="H83" s="50"/>
      <c r="I83" s="44"/>
      <c r="J83" s="27"/>
      <c r="K83" s="44"/>
      <c r="L83" s="27"/>
    </row>
    <row r="84" spans="1:12" x14ac:dyDescent="0.35">
      <c r="A84" s="100"/>
      <c r="B84" s="101"/>
      <c r="C84" s="101"/>
      <c r="D84" s="101"/>
      <c r="E84" s="101"/>
      <c r="F84" s="101"/>
      <c r="G84" s="101"/>
      <c r="H84" s="101"/>
      <c r="I84" s="101"/>
      <c r="J84" s="347" t="s">
        <v>98</v>
      </c>
      <c r="K84" s="634">
        <f>+K82+L82</f>
        <v>0</v>
      </c>
      <c r="L84" s="596"/>
    </row>
    <row r="85" spans="1:12" ht="17.149999999999999" customHeight="1" x14ac:dyDescent="0.35">
      <c r="A85" s="104" t="s">
        <v>30</v>
      </c>
      <c r="B85" s="305" t="s">
        <v>36</v>
      </c>
      <c r="C85" s="306"/>
      <c r="D85" s="311"/>
      <c r="E85" s="311"/>
      <c r="F85" s="311"/>
      <c r="G85" s="311"/>
      <c r="H85" s="311"/>
      <c r="I85" s="306"/>
      <c r="J85" s="306"/>
      <c r="K85" s="306"/>
      <c r="L85" s="307"/>
    </row>
    <row r="86" spans="1:12" ht="16.5" customHeight="1" x14ac:dyDescent="0.35">
      <c r="A86" s="102"/>
      <c r="B86" s="308"/>
      <c r="C86" s="309"/>
      <c r="D86" s="309"/>
      <c r="E86" s="309"/>
      <c r="F86" s="309"/>
      <c r="G86" s="309"/>
      <c r="H86" s="309"/>
      <c r="I86" s="309"/>
      <c r="J86" s="309"/>
      <c r="K86" s="309"/>
      <c r="L86" s="310"/>
    </row>
    <row r="87" spans="1:12" x14ac:dyDescent="0.35">
      <c r="A87" s="105"/>
      <c r="B87" s="7"/>
      <c r="C87" s="7"/>
      <c r="D87" s="7"/>
      <c r="E87" s="7"/>
      <c r="F87" s="7"/>
      <c r="G87" s="7"/>
      <c r="H87" s="7"/>
      <c r="I87" s="7"/>
      <c r="J87" s="7"/>
      <c r="K87" s="7"/>
      <c r="L87" s="7"/>
    </row>
    <row r="88" spans="1:12" s="128" customFormat="1" x14ac:dyDescent="0.35">
      <c r="A88" s="127"/>
      <c r="B88" s="127"/>
      <c r="C88" s="3"/>
      <c r="D88" s="2"/>
      <c r="E88" s="2"/>
      <c r="F88" s="129"/>
      <c r="G88" s="129"/>
      <c r="H88" s="129"/>
      <c r="I88" s="129"/>
      <c r="J88" s="1"/>
      <c r="K88" s="1"/>
    </row>
    <row r="89" spans="1:12" ht="17.5" customHeight="1" x14ac:dyDescent="0.35">
      <c r="A89" s="7"/>
      <c r="B89" s="7"/>
      <c r="C89" s="3"/>
      <c r="D89" s="2"/>
      <c r="E89" s="2"/>
      <c r="F89" s="129"/>
      <c r="G89" s="129"/>
      <c r="H89" s="129"/>
      <c r="I89" s="129"/>
      <c r="J89" s="1"/>
      <c r="K89" s="1"/>
    </row>
    <row r="90" spans="1:12" x14ac:dyDescent="0.35">
      <c r="A90" s="7"/>
      <c r="B90" s="7"/>
      <c r="C90" s="3"/>
      <c r="D90" s="2"/>
      <c r="E90" s="2"/>
      <c r="F90" s="129"/>
      <c r="G90" s="129"/>
      <c r="H90" s="129"/>
      <c r="I90" s="129"/>
      <c r="J90" s="1"/>
      <c r="K90" s="1"/>
    </row>
    <row r="91" spans="1:12" x14ac:dyDescent="0.35">
      <c r="A91" s="7"/>
      <c r="B91" s="7"/>
      <c r="C91" s="3"/>
      <c r="D91" s="2"/>
      <c r="E91" s="2"/>
      <c r="F91" s="129"/>
      <c r="G91" s="129"/>
      <c r="H91" s="129"/>
      <c r="I91" s="129"/>
      <c r="J91" s="1"/>
      <c r="K91" s="1"/>
    </row>
    <row r="92" spans="1:12" x14ac:dyDescent="0.35">
      <c r="A92" s="105"/>
      <c r="B92" s="7"/>
      <c r="C92" s="3"/>
      <c r="D92" s="2"/>
      <c r="E92" s="2"/>
      <c r="F92" s="129"/>
      <c r="G92" s="129"/>
      <c r="H92" s="129"/>
      <c r="I92" s="129"/>
      <c r="J92" s="1"/>
      <c r="K92" s="1"/>
      <c r="L92" s="7"/>
    </row>
    <row r="93" spans="1:12" x14ac:dyDescent="0.35">
      <c r="A93" s="105"/>
      <c r="B93" s="3"/>
      <c r="C93" s="3"/>
      <c r="D93" s="2"/>
      <c r="E93" s="2"/>
      <c r="F93" s="129"/>
      <c r="G93" s="129"/>
      <c r="H93" s="129"/>
      <c r="I93" s="129"/>
      <c r="J93" s="1"/>
      <c r="K93" s="1"/>
      <c r="L93" s="1"/>
    </row>
    <row r="94" spans="1:12" x14ac:dyDescent="0.35">
      <c r="A94" s="105"/>
      <c r="B94" s="3"/>
      <c r="C94" s="3"/>
      <c r="D94" s="2"/>
      <c r="E94" s="2"/>
      <c r="F94" s="129"/>
      <c r="G94" s="129"/>
      <c r="H94" s="129"/>
      <c r="I94" s="129"/>
      <c r="J94" s="1"/>
      <c r="K94" s="1"/>
      <c r="L94" s="1"/>
    </row>
    <row r="95" spans="1:12" x14ac:dyDescent="0.35">
      <c r="A95" s="105"/>
      <c r="B95" s="3"/>
      <c r="C95" s="3"/>
      <c r="D95" s="2"/>
      <c r="E95" s="2"/>
      <c r="F95" s="129"/>
      <c r="G95" s="129"/>
      <c r="H95" s="129"/>
      <c r="I95" s="129"/>
      <c r="J95" s="1"/>
      <c r="K95" s="1"/>
      <c r="L95" s="1"/>
    </row>
    <row r="96" spans="1:12" x14ac:dyDescent="0.35">
      <c r="A96" s="105"/>
      <c r="B96" s="3"/>
      <c r="C96" s="3"/>
      <c r="D96" s="2"/>
      <c r="E96" s="2"/>
      <c r="F96" s="129"/>
      <c r="G96" s="129"/>
      <c r="H96" s="129"/>
      <c r="I96" s="129"/>
      <c r="J96" s="1"/>
      <c r="K96" s="1"/>
      <c r="L96" s="1"/>
    </row>
    <row r="97" spans="1:12" x14ac:dyDescent="0.35">
      <c r="A97" s="105"/>
      <c r="B97" s="3"/>
      <c r="C97" s="3"/>
      <c r="D97" s="2"/>
      <c r="E97" s="2"/>
      <c r="F97" s="129"/>
      <c r="G97" s="129"/>
      <c r="H97" s="129"/>
      <c r="I97" s="129"/>
      <c r="J97" s="1"/>
      <c r="K97" s="1"/>
      <c r="L97" s="1"/>
    </row>
    <row r="98" spans="1:12" x14ac:dyDescent="0.35">
      <c r="A98" s="105"/>
      <c r="B98" s="3"/>
      <c r="C98" s="3"/>
      <c r="D98" s="2"/>
      <c r="E98" s="2"/>
      <c r="F98" s="2"/>
      <c r="G98" s="2"/>
      <c r="H98" s="1"/>
      <c r="I98" s="1"/>
      <c r="J98" s="1"/>
      <c r="K98" s="1"/>
      <c r="L98" s="1"/>
    </row>
    <row r="99" spans="1:12" x14ac:dyDescent="0.35">
      <c r="A99" s="105"/>
      <c r="B99" s="3"/>
      <c r="C99" s="3"/>
      <c r="D99" s="2"/>
      <c r="E99" s="2"/>
      <c r="F99" s="2"/>
      <c r="G99" s="2"/>
      <c r="H99" s="1"/>
      <c r="I99" s="1"/>
      <c r="J99" s="1"/>
      <c r="K99" s="2"/>
      <c r="L99" s="2"/>
    </row>
    <row r="100" spans="1:12" x14ac:dyDescent="0.35">
      <c r="A100" s="105"/>
      <c r="B100" s="3"/>
      <c r="C100" s="3"/>
      <c r="D100" s="2"/>
      <c r="E100" s="2"/>
      <c r="F100" s="2"/>
      <c r="G100" s="2"/>
      <c r="H100" s="1"/>
      <c r="I100" s="1"/>
      <c r="J100" s="1"/>
      <c r="K100" s="1"/>
      <c r="L100" s="1"/>
    </row>
    <row r="101" spans="1:12" x14ac:dyDescent="0.35">
      <c r="A101" s="105"/>
      <c r="B101" s="3"/>
      <c r="C101" s="3"/>
      <c r="D101" s="2"/>
      <c r="E101" s="2"/>
      <c r="F101" s="2"/>
      <c r="G101" s="2"/>
      <c r="H101" s="1"/>
      <c r="I101" s="1"/>
      <c r="J101" s="1"/>
      <c r="K101" s="2"/>
      <c r="L101" s="2"/>
    </row>
    <row r="102" spans="1:12" x14ac:dyDescent="0.35">
      <c r="A102" s="105"/>
      <c r="B102" s="3"/>
      <c r="C102" s="3"/>
      <c r="D102" s="2"/>
      <c r="E102" s="2"/>
      <c r="F102" s="1"/>
      <c r="G102" s="1"/>
      <c r="H102" s="1"/>
      <c r="I102" s="1"/>
      <c r="J102" s="1"/>
      <c r="K102" s="1"/>
      <c r="L102" s="1"/>
    </row>
    <row r="103" spans="1:12" x14ac:dyDescent="0.35">
      <c r="A103" s="106"/>
      <c r="B103" s="3"/>
      <c r="C103" s="3"/>
      <c r="D103" s="2"/>
      <c r="E103" s="2"/>
      <c r="F103" s="2"/>
      <c r="G103" s="2"/>
      <c r="H103" s="1"/>
      <c r="I103" s="1"/>
      <c r="J103" s="1"/>
      <c r="K103" s="2"/>
      <c r="L103" s="2"/>
    </row>
    <row r="104" spans="1:12" x14ac:dyDescent="0.35">
      <c r="A104" s="106"/>
      <c r="B104" s="3"/>
      <c r="C104" s="3"/>
      <c r="D104" s="2"/>
      <c r="E104" s="2"/>
      <c r="F104" s="2"/>
      <c r="G104" s="2"/>
      <c r="H104" s="1"/>
      <c r="I104" s="1"/>
      <c r="J104" s="1"/>
      <c r="K104" s="1"/>
      <c r="L104" s="1"/>
    </row>
    <row r="105" spans="1:12" x14ac:dyDescent="0.35">
      <c r="A105" s="106"/>
      <c r="B105" s="3"/>
      <c r="C105" s="3"/>
      <c r="D105" s="2"/>
      <c r="E105" s="2"/>
      <c r="F105" s="2"/>
      <c r="G105" s="2"/>
      <c r="H105" s="2"/>
      <c r="I105" s="2"/>
      <c r="J105" s="2"/>
      <c r="K105" s="2"/>
      <c r="L105" s="2"/>
    </row>
    <row r="106" spans="1:12" x14ac:dyDescent="0.35">
      <c r="A106" s="106"/>
      <c r="B106" s="3"/>
      <c r="C106" s="3"/>
      <c r="D106" s="2"/>
      <c r="E106" s="2"/>
      <c r="F106" s="2"/>
      <c r="G106" s="2"/>
      <c r="H106" s="2"/>
      <c r="I106" s="2"/>
      <c r="J106" s="2"/>
      <c r="K106" s="2"/>
      <c r="L106" s="2"/>
    </row>
    <row r="107" spans="1:12" x14ac:dyDescent="0.35">
      <c r="A107" s="106"/>
      <c r="B107" s="3"/>
      <c r="C107" s="3"/>
      <c r="D107" s="2"/>
      <c r="E107" s="2"/>
      <c r="F107" s="2"/>
      <c r="G107" s="2"/>
      <c r="H107" s="2"/>
      <c r="I107" s="2"/>
      <c r="J107" s="2"/>
      <c r="K107" s="2"/>
      <c r="L107" s="2"/>
    </row>
    <row r="108" spans="1:12" x14ac:dyDescent="0.35">
      <c r="A108" s="106"/>
      <c r="B108" s="3"/>
      <c r="C108" s="3"/>
      <c r="D108" s="2"/>
      <c r="E108" s="2"/>
      <c r="F108" s="2"/>
      <c r="G108" s="2"/>
      <c r="H108" s="2"/>
      <c r="I108" s="2"/>
      <c r="J108" s="2"/>
      <c r="K108" s="2"/>
      <c r="L108" s="2"/>
    </row>
    <row r="109" spans="1:12" x14ac:dyDescent="0.35">
      <c r="A109" s="106"/>
      <c r="B109" s="3"/>
      <c r="C109" s="3"/>
      <c r="D109" s="2"/>
      <c r="E109" s="2"/>
      <c r="F109" s="2"/>
      <c r="G109" s="2"/>
      <c r="H109" s="2"/>
      <c r="I109" s="2"/>
      <c r="J109" s="2"/>
      <c r="K109" s="2"/>
      <c r="L109" s="2"/>
    </row>
    <row r="110" spans="1:12" x14ac:dyDescent="0.35">
      <c r="A110" s="106"/>
      <c r="B110" s="3"/>
      <c r="C110" s="3"/>
      <c r="D110" s="2"/>
      <c r="E110" s="2"/>
      <c r="F110" s="2"/>
      <c r="G110" s="2"/>
      <c r="H110" s="2"/>
      <c r="I110" s="2"/>
      <c r="J110" s="2"/>
      <c r="K110" s="2"/>
      <c r="L110" s="2"/>
    </row>
    <row r="111" spans="1:12" x14ac:dyDescent="0.35">
      <c r="A111" s="106"/>
      <c r="B111" s="3"/>
      <c r="C111" s="3"/>
      <c r="D111" s="2"/>
      <c r="E111" s="2"/>
      <c r="F111" s="2"/>
      <c r="G111" s="2"/>
      <c r="H111" s="2"/>
      <c r="I111" s="2"/>
      <c r="J111" s="2"/>
      <c r="K111" s="2"/>
      <c r="L111" s="2"/>
    </row>
    <row r="112" spans="1:12" x14ac:dyDescent="0.35">
      <c r="A112" s="106"/>
      <c r="B112" s="3"/>
      <c r="C112" s="3"/>
      <c r="D112" s="2"/>
      <c r="E112" s="2"/>
      <c r="F112" s="2"/>
      <c r="G112" s="2"/>
      <c r="H112" s="2"/>
      <c r="I112" s="2"/>
      <c r="J112" s="2"/>
      <c r="K112" s="2"/>
      <c r="L112" s="2"/>
    </row>
    <row r="113" spans="1:12" x14ac:dyDescent="0.35">
      <c r="A113" s="106"/>
      <c r="B113" s="3"/>
      <c r="C113" s="3"/>
      <c r="D113" s="2"/>
      <c r="E113" s="2"/>
      <c r="F113" s="2"/>
      <c r="G113" s="2"/>
      <c r="H113" s="2"/>
      <c r="I113" s="2"/>
      <c r="J113" s="2"/>
      <c r="K113" s="2"/>
      <c r="L113" s="2"/>
    </row>
    <row r="114" spans="1:12" x14ac:dyDescent="0.35">
      <c r="A114" s="106"/>
      <c r="B114" s="3"/>
      <c r="C114" s="3"/>
      <c r="D114" s="2"/>
      <c r="E114" s="2"/>
      <c r="F114" s="2"/>
      <c r="G114" s="2"/>
      <c r="H114" s="2"/>
      <c r="I114" s="2"/>
      <c r="J114" s="2"/>
      <c r="K114" s="2"/>
      <c r="L114" s="2"/>
    </row>
    <row r="115" spans="1:12" x14ac:dyDescent="0.35">
      <c r="A115" s="106"/>
      <c r="B115" s="3"/>
      <c r="C115" s="3"/>
      <c r="D115" s="2"/>
      <c r="E115" s="2"/>
      <c r="F115" s="2"/>
      <c r="G115" s="2"/>
      <c r="H115" s="2"/>
      <c r="I115" s="2"/>
      <c r="J115" s="2"/>
      <c r="K115" s="2"/>
      <c r="L115" s="2"/>
    </row>
    <row r="116" spans="1:12" x14ac:dyDescent="0.35">
      <c r="A116" s="106"/>
      <c r="B116" s="3"/>
      <c r="C116" s="3"/>
      <c r="D116" s="2"/>
      <c r="E116" s="2"/>
      <c r="F116" s="2"/>
      <c r="G116" s="2"/>
      <c r="H116" s="2"/>
      <c r="I116" s="2"/>
      <c r="J116" s="2"/>
      <c r="K116" s="2"/>
      <c r="L116" s="2"/>
    </row>
    <row r="117" spans="1:12" x14ac:dyDescent="0.35">
      <c r="A117" s="106"/>
      <c r="B117" s="3"/>
      <c r="C117" s="3"/>
      <c r="D117" s="2"/>
      <c r="E117" s="2"/>
      <c r="F117" s="2"/>
      <c r="G117" s="2"/>
      <c r="H117" s="2"/>
      <c r="I117" s="2"/>
      <c r="J117" s="2"/>
      <c r="K117" s="2"/>
      <c r="L117" s="2"/>
    </row>
    <row r="118" spans="1:12" x14ac:dyDescent="0.35">
      <c r="A118" s="106"/>
      <c r="B118" s="3"/>
      <c r="C118" s="3"/>
      <c r="D118" s="2"/>
      <c r="E118" s="2"/>
      <c r="F118" s="2"/>
      <c r="G118" s="2"/>
      <c r="H118" s="2"/>
      <c r="I118" s="2"/>
      <c r="J118" s="2"/>
      <c r="K118" s="2"/>
      <c r="L118" s="2"/>
    </row>
    <row r="119" spans="1:12" x14ac:dyDescent="0.35">
      <c r="A119" s="106"/>
      <c r="B119" s="3"/>
      <c r="C119" s="3"/>
      <c r="D119" s="2"/>
      <c r="E119" s="2"/>
      <c r="F119" s="2"/>
      <c r="G119" s="2"/>
      <c r="H119" s="2"/>
      <c r="I119" s="2"/>
      <c r="J119" s="2"/>
      <c r="K119" s="2"/>
      <c r="L119" s="2"/>
    </row>
    <row r="120" spans="1:12" x14ac:dyDescent="0.35">
      <c r="A120" s="106"/>
      <c r="B120" s="3"/>
      <c r="C120" s="3"/>
      <c r="D120" s="2"/>
      <c r="E120" s="2"/>
      <c r="F120" s="2"/>
      <c r="G120" s="2"/>
      <c r="H120" s="2"/>
      <c r="I120" s="2"/>
      <c r="J120" s="2"/>
      <c r="K120" s="2"/>
      <c r="L120" s="2"/>
    </row>
    <row r="121" spans="1:12" x14ac:dyDescent="0.35">
      <c r="A121" s="107"/>
      <c r="B121" s="4"/>
      <c r="C121" s="4"/>
      <c r="D121" s="5"/>
      <c r="E121" s="5"/>
      <c r="F121" s="5"/>
      <c r="G121" s="5"/>
      <c r="H121" s="5"/>
      <c r="I121" s="5"/>
      <c r="J121" s="5"/>
      <c r="K121" s="5"/>
      <c r="L121" s="5"/>
    </row>
  </sheetData>
  <sheetProtection password="E0E1" sheet="1" objects="1" scenarios="1"/>
  <mergeCells count="36">
    <mergeCell ref="K84:L84"/>
    <mergeCell ref="B15:C16"/>
    <mergeCell ref="D17:E17"/>
    <mergeCell ref="B22:C23"/>
    <mergeCell ref="J2:L3"/>
    <mergeCell ref="B2:G3"/>
    <mergeCell ref="D44:E44"/>
    <mergeCell ref="D45:E45"/>
    <mergeCell ref="D24:E24"/>
    <mergeCell ref="D43:E43"/>
    <mergeCell ref="D26:E26"/>
    <mergeCell ref="D27:E27"/>
    <mergeCell ref="D29:E31"/>
    <mergeCell ref="D32:E32"/>
    <mergeCell ref="D33:E33"/>
    <mergeCell ref="D34:E34"/>
    <mergeCell ref="D11:E11"/>
    <mergeCell ref="D14:E15"/>
    <mergeCell ref="D18:E18"/>
    <mergeCell ref="D42:E42"/>
    <mergeCell ref="D25:E25"/>
    <mergeCell ref="D19:E19"/>
    <mergeCell ref="D21:E22"/>
    <mergeCell ref="D35:E35"/>
    <mergeCell ref="D36:E36"/>
    <mergeCell ref="D39:E40"/>
    <mergeCell ref="D8:E8"/>
    <mergeCell ref="A1:B1"/>
    <mergeCell ref="D1:F1"/>
    <mergeCell ref="D9:E9"/>
    <mergeCell ref="D10:E10"/>
    <mergeCell ref="G1:I1"/>
    <mergeCell ref="K1:L1"/>
    <mergeCell ref="A2:A3"/>
    <mergeCell ref="D6:E6"/>
    <mergeCell ref="D7:E7"/>
  </mergeCells>
  <printOptions horizontalCentered="1" verticalCentered="1"/>
  <pageMargins left="0" right="0" top="0.17" bottom="0.26" header="0" footer="0"/>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N97"/>
  <sheetViews>
    <sheetView zoomScaleNormal="100" workbookViewId="0">
      <selection activeCell="K11" sqref="K11"/>
    </sheetView>
  </sheetViews>
  <sheetFormatPr defaultRowHeight="14.5" x14ac:dyDescent="0.35"/>
  <cols>
    <col min="1" max="1" width="1.81640625" customWidth="1"/>
    <col min="2" max="2" width="9.453125" customWidth="1"/>
    <col min="3" max="3" width="13.54296875" customWidth="1"/>
    <col min="4" max="4" width="9.7265625" style="453" customWidth="1"/>
    <col min="5" max="5" width="12.453125" customWidth="1"/>
    <col min="6" max="6" width="9.26953125" style="453" customWidth="1"/>
    <col min="7" max="10" width="9.26953125" customWidth="1"/>
  </cols>
  <sheetData>
    <row r="1" spans="2:14" s="134" customFormat="1" ht="15" thickBot="1" x14ac:dyDescent="0.4">
      <c r="B1" s="670" t="s">
        <v>346</v>
      </c>
      <c r="C1" s="671"/>
      <c r="D1" s="419" t="s">
        <v>380</v>
      </c>
      <c r="E1" s="670" t="s">
        <v>348</v>
      </c>
      <c r="F1" s="672"/>
      <c r="G1" s="672"/>
      <c r="H1" s="672"/>
      <c r="I1" s="672"/>
      <c r="J1" s="671"/>
    </row>
    <row r="2" spans="2:14" s="134" customFormat="1" ht="43.5" customHeight="1" thickBot="1" x14ac:dyDescent="0.4">
      <c r="B2" s="469">
        <v>151010</v>
      </c>
      <c r="C2" s="474" t="s">
        <v>86</v>
      </c>
      <c r="D2" s="424">
        <v>7.6499999999999999E-2</v>
      </c>
      <c r="E2" s="656" t="s">
        <v>427</v>
      </c>
      <c r="F2" s="657"/>
      <c r="G2" s="506" t="s">
        <v>381</v>
      </c>
      <c r="H2" s="506" t="s">
        <v>420</v>
      </c>
      <c r="I2" s="506" t="s">
        <v>351</v>
      </c>
      <c r="J2" s="507" t="s">
        <v>352</v>
      </c>
    </row>
    <row r="3" spans="2:14" s="453" customFormat="1" ht="19.5" customHeight="1" x14ac:dyDescent="0.35">
      <c r="B3" s="673">
        <v>152020</v>
      </c>
      <c r="C3" s="661" t="s">
        <v>354</v>
      </c>
      <c r="D3" s="676">
        <f>F13</f>
        <v>14.69</v>
      </c>
      <c r="E3" s="504"/>
      <c r="F3" s="431" t="s">
        <v>382</v>
      </c>
      <c r="G3" s="431" t="s">
        <v>355</v>
      </c>
      <c r="H3" s="431" t="s">
        <v>356</v>
      </c>
      <c r="I3" s="431" t="s">
        <v>357</v>
      </c>
      <c r="J3" s="432" t="s">
        <v>358</v>
      </c>
      <c r="L3" s="545">
        <v>1.77E-2</v>
      </c>
      <c r="M3" s="546" t="s">
        <v>425</v>
      </c>
    </row>
    <row r="4" spans="2:14" s="505" customFormat="1" ht="18" customHeight="1" thickBot="1" x14ac:dyDescent="0.4">
      <c r="B4" s="674"/>
      <c r="C4" s="652"/>
      <c r="D4" s="668"/>
      <c r="E4" s="470"/>
      <c r="F4" s="501" t="s">
        <v>383</v>
      </c>
      <c r="G4" s="501" t="s">
        <v>383</v>
      </c>
      <c r="H4" s="501" t="s">
        <v>383</v>
      </c>
      <c r="I4" s="501" t="s">
        <v>383</v>
      </c>
      <c r="J4" s="502" t="s">
        <v>383</v>
      </c>
      <c r="L4" s="475">
        <f>D2</f>
        <v>7.6499999999999999E-2</v>
      </c>
      <c r="M4" s="134" t="s">
        <v>86</v>
      </c>
    </row>
    <row r="5" spans="2:14" s="134" customFormat="1" ht="15" thickBot="1" x14ac:dyDescent="0.4">
      <c r="B5" s="674"/>
      <c r="C5" s="652"/>
      <c r="D5" s="668"/>
      <c r="E5" s="426" t="s">
        <v>361</v>
      </c>
      <c r="F5" s="551">
        <v>8.68</v>
      </c>
      <c r="G5" s="551">
        <v>8.33</v>
      </c>
      <c r="H5" s="551">
        <v>7.4399999999999995</v>
      </c>
      <c r="I5" s="551">
        <v>4.93</v>
      </c>
      <c r="J5" s="552">
        <v>3.57</v>
      </c>
      <c r="L5" s="216">
        <v>0.1469</v>
      </c>
      <c r="M5" s="274" t="s">
        <v>426</v>
      </c>
    </row>
    <row r="6" spans="2:14" s="134" customFormat="1" ht="24.5" thickBot="1" x14ac:dyDescent="0.4">
      <c r="B6" s="674"/>
      <c r="C6" s="652"/>
      <c r="D6" s="668"/>
      <c r="E6" s="426" t="s">
        <v>88</v>
      </c>
      <c r="F6" s="535">
        <v>5.4</v>
      </c>
      <c r="G6" s="535">
        <v>5.3</v>
      </c>
      <c r="H6" s="535">
        <v>5</v>
      </c>
      <c r="I6" s="534">
        <v>4.9000000000000004</v>
      </c>
      <c r="J6" s="536">
        <v>4.5</v>
      </c>
      <c r="L6" s="557">
        <f>SUM(L3:L5)</f>
        <v>0.24110000000000001</v>
      </c>
      <c r="N6" s="505"/>
    </row>
    <row r="7" spans="2:14" s="134" customFormat="1" ht="8.25" customHeight="1" x14ac:dyDescent="0.35">
      <c r="B7" s="674"/>
      <c r="C7" s="652"/>
      <c r="D7" s="668"/>
      <c r="E7" s="426"/>
      <c r="F7" s="553"/>
      <c r="G7" s="553"/>
      <c r="H7" s="553"/>
      <c r="I7" s="551"/>
      <c r="J7" s="552"/>
    </row>
    <row r="8" spans="2:14" s="134" customFormat="1" x14ac:dyDescent="0.35">
      <c r="B8" s="674"/>
      <c r="C8" s="652"/>
      <c r="D8" s="668"/>
      <c r="E8" s="426" t="s">
        <v>362</v>
      </c>
      <c r="F8" s="551">
        <v>0.44</v>
      </c>
      <c r="G8" s="551">
        <v>0.44</v>
      </c>
      <c r="H8" s="551">
        <v>0.52</v>
      </c>
      <c r="I8" s="551">
        <v>0.52</v>
      </c>
      <c r="J8" s="552">
        <v>0.52</v>
      </c>
    </row>
    <row r="9" spans="2:14" s="134" customFormat="1" x14ac:dyDescent="0.35">
      <c r="B9" s="674"/>
      <c r="C9" s="652"/>
      <c r="D9" s="668"/>
      <c r="E9" s="426"/>
      <c r="F9" s="551"/>
      <c r="G9" s="551"/>
      <c r="H9" s="551"/>
      <c r="I9" s="551"/>
      <c r="J9" s="552"/>
    </row>
    <row r="10" spans="2:14" s="134" customFormat="1" x14ac:dyDescent="0.35">
      <c r="B10" s="674"/>
      <c r="C10" s="652"/>
      <c r="D10" s="668"/>
      <c r="E10" s="426" t="s">
        <v>363</v>
      </c>
      <c r="F10" s="554">
        <v>0.16</v>
      </c>
      <c r="G10" s="554">
        <v>0.16</v>
      </c>
      <c r="H10" s="554">
        <v>0.16</v>
      </c>
      <c r="I10" s="554">
        <v>0.16</v>
      </c>
      <c r="J10" s="555">
        <v>0.16</v>
      </c>
    </row>
    <row r="11" spans="2:14" s="134" customFormat="1" ht="39.75" customHeight="1" thickBot="1" x14ac:dyDescent="0.4">
      <c r="B11" s="674"/>
      <c r="C11" s="652"/>
      <c r="D11" s="668"/>
      <c r="E11" s="503" t="s">
        <v>406</v>
      </c>
      <c r="F11" s="518">
        <v>0.01</v>
      </c>
      <c r="G11" s="512" t="s">
        <v>370</v>
      </c>
      <c r="H11" s="512" t="s">
        <v>370</v>
      </c>
      <c r="I11" s="512" t="s">
        <v>370</v>
      </c>
      <c r="J11" s="519" t="s">
        <v>370</v>
      </c>
    </row>
    <row r="12" spans="2:14" s="134" customFormat="1" x14ac:dyDescent="0.35">
      <c r="B12" s="674"/>
      <c r="C12" s="652"/>
      <c r="D12" s="668"/>
      <c r="E12" s="503"/>
      <c r="F12" s="508"/>
      <c r="G12" s="447"/>
      <c r="H12" s="513"/>
      <c r="I12" s="447"/>
      <c r="J12" s="448"/>
    </row>
    <row r="13" spans="2:14" s="6" customFormat="1" ht="24" customHeight="1" thickBot="1" x14ac:dyDescent="0.4">
      <c r="B13" s="675"/>
      <c r="C13" s="653"/>
      <c r="D13" s="677"/>
      <c r="E13" s="490" t="s">
        <v>364</v>
      </c>
      <c r="F13" s="547">
        <f>SUM(F5:F11)</f>
        <v>14.69</v>
      </c>
      <c r="G13" s="548">
        <f>SUM(G5:G11)</f>
        <v>14.229999999999999</v>
      </c>
      <c r="H13" s="549">
        <f>SUM(H5:H11)</f>
        <v>13.12</v>
      </c>
      <c r="I13" s="549">
        <f>SUM(I5:I11)</f>
        <v>10.51</v>
      </c>
      <c r="J13" s="550">
        <f>SUM(J5:J11)</f>
        <v>8.75</v>
      </c>
    </row>
    <row r="14" spans="2:14" s="134" customFormat="1" ht="19.5" customHeight="1" x14ac:dyDescent="0.35">
      <c r="B14" s="661">
        <v>156030</v>
      </c>
      <c r="C14" s="661" t="s">
        <v>365</v>
      </c>
      <c r="D14" s="663">
        <v>5285</v>
      </c>
      <c r="E14" s="484" t="s">
        <v>36</v>
      </c>
      <c r="F14" s="414"/>
      <c r="G14" s="414"/>
      <c r="H14" s="412"/>
      <c r="I14" s="412"/>
      <c r="J14" s="500"/>
    </row>
    <row r="15" spans="2:14" s="6" customFormat="1" ht="24" customHeight="1" thickBot="1" x14ac:dyDescent="0.4">
      <c r="B15" s="652"/>
      <c r="C15" s="652"/>
      <c r="D15" s="664"/>
      <c r="E15" s="487"/>
      <c r="F15" s="473" t="s">
        <v>382</v>
      </c>
      <c r="G15" s="473" t="s">
        <v>355</v>
      </c>
      <c r="H15" s="473" t="s">
        <v>356</v>
      </c>
      <c r="I15" s="473" t="s">
        <v>357</v>
      </c>
      <c r="J15" s="474" t="s">
        <v>358</v>
      </c>
    </row>
    <row r="16" spans="2:14" s="6" customFormat="1" ht="24.75" customHeight="1" x14ac:dyDescent="0.35">
      <c r="B16" s="652"/>
      <c r="C16" s="652"/>
      <c r="D16" s="664"/>
      <c r="E16" s="470" t="s">
        <v>384</v>
      </c>
      <c r="F16" s="520">
        <v>5285</v>
      </c>
      <c r="G16" s="521">
        <v>5192</v>
      </c>
      <c r="H16" s="522">
        <v>4931</v>
      </c>
      <c r="I16" s="523">
        <v>4929</v>
      </c>
      <c r="J16" s="524">
        <v>4157</v>
      </c>
    </row>
    <row r="17" spans="2:14" s="134" customFormat="1" x14ac:dyDescent="0.35">
      <c r="B17" s="652"/>
      <c r="C17" s="652"/>
      <c r="D17" s="664"/>
      <c r="E17" s="487"/>
      <c r="F17" s="525"/>
      <c r="G17" s="525"/>
      <c r="H17" s="526"/>
      <c r="I17" s="527"/>
      <c r="J17" s="528"/>
    </row>
    <row r="18" spans="2:14" s="134" customFormat="1" x14ac:dyDescent="0.35">
      <c r="B18" s="652"/>
      <c r="C18" s="652"/>
      <c r="D18" s="664"/>
      <c r="E18" s="470" t="s">
        <v>421</v>
      </c>
      <c r="F18" s="529">
        <v>440.42</v>
      </c>
      <c r="G18" s="525">
        <v>432.66666666666669</v>
      </c>
      <c r="H18" s="509">
        <v>410.92</v>
      </c>
      <c r="I18" s="509">
        <v>410.8</v>
      </c>
      <c r="J18" s="528">
        <v>377.22</v>
      </c>
    </row>
    <row r="19" spans="2:14" s="134" customFormat="1" x14ac:dyDescent="0.35">
      <c r="B19" s="652"/>
      <c r="C19" s="652"/>
      <c r="D19" s="664"/>
      <c r="E19" s="487"/>
      <c r="F19" s="511" t="s">
        <v>36</v>
      </c>
      <c r="G19" s="511" t="s">
        <v>36</v>
      </c>
      <c r="H19" s="511" t="s">
        <v>36</v>
      </c>
      <c r="I19" s="511" t="s">
        <v>36</v>
      </c>
      <c r="J19" s="517" t="s">
        <v>36</v>
      </c>
    </row>
    <row r="20" spans="2:14" s="134" customFormat="1" ht="15" thickBot="1" x14ac:dyDescent="0.4">
      <c r="B20" s="662"/>
      <c r="C20" s="662"/>
      <c r="D20" s="665"/>
      <c r="E20" s="490"/>
      <c r="F20" s="527"/>
      <c r="G20" s="527"/>
      <c r="H20" s="527"/>
      <c r="I20" s="527"/>
      <c r="J20" s="517"/>
    </row>
    <row r="21" spans="2:14" s="134" customFormat="1" ht="17.25" customHeight="1" x14ac:dyDescent="0.35">
      <c r="B21" s="666">
        <v>154070</v>
      </c>
      <c r="C21" s="666" t="s">
        <v>371</v>
      </c>
      <c r="D21" s="667">
        <f>F29</f>
        <v>12.68</v>
      </c>
      <c r="E21" s="446"/>
      <c r="F21" s="530" t="s">
        <v>382</v>
      </c>
      <c r="G21" s="530" t="s">
        <v>355</v>
      </c>
      <c r="H21" s="530" t="s">
        <v>356</v>
      </c>
      <c r="I21" s="530" t="s">
        <v>357</v>
      </c>
      <c r="J21" s="531" t="s">
        <v>358</v>
      </c>
      <c r="L21" s="545">
        <v>1.77E-2</v>
      </c>
      <c r="M21" s="546" t="s">
        <v>425</v>
      </c>
      <c r="N21" s="453"/>
    </row>
    <row r="22" spans="2:14" s="134" customFormat="1" ht="15" thickBot="1" x14ac:dyDescent="0.4">
      <c r="B22" s="652"/>
      <c r="C22" s="652"/>
      <c r="D22" s="668"/>
      <c r="E22" s="426"/>
      <c r="F22" s="501" t="s">
        <v>383</v>
      </c>
      <c r="G22" s="501" t="s">
        <v>383</v>
      </c>
      <c r="H22" s="501" t="s">
        <v>383</v>
      </c>
      <c r="I22" s="501" t="s">
        <v>383</v>
      </c>
      <c r="J22" s="502" t="s">
        <v>383</v>
      </c>
      <c r="L22" s="475">
        <f>D2</f>
        <v>7.6499999999999999E-2</v>
      </c>
      <c r="M22" s="134" t="s">
        <v>86</v>
      </c>
      <c r="N22" s="505"/>
    </row>
    <row r="23" spans="2:14" s="134" customFormat="1" ht="18.75" customHeight="1" thickBot="1" x14ac:dyDescent="0.4">
      <c r="B23" s="652"/>
      <c r="C23" s="652"/>
      <c r="D23" s="668"/>
      <c r="E23" s="426" t="s">
        <v>361</v>
      </c>
      <c r="F23" s="532">
        <v>6.84</v>
      </c>
      <c r="G23" s="532">
        <v>6.84</v>
      </c>
      <c r="H23" s="532">
        <v>6.84</v>
      </c>
      <c r="I23" s="532">
        <v>6.84</v>
      </c>
      <c r="J23" s="533">
        <v>6.84</v>
      </c>
      <c r="L23" s="216">
        <v>0.1268</v>
      </c>
      <c r="M23" s="274" t="s">
        <v>426</v>
      </c>
    </row>
    <row r="24" spans="2:14" s="6" customFormat="1" ht="30.75" customHeight="1" thickBot="1" x14ac:dyDescent="0.4">
      <c r="B24" s="652"/>
      <c r="C24" s="652"/>
      <c r="D24" s="668"/>
      <c r="E24" s="487" t="s">
        <v>88</v>
      </c>
      <c r="F24" s="535">
        <v>5.4</v>
      </c>
      <c r="G24" s="534">
        <v>5.3</v>
      </c>
      <c r="H24" s="534">
        <v>5</v>
      </c>
      <c r="I24" s="534">
        <v>4.9000000000000004</v>
      </c>
      <c r="J24" s="536">
        <v>4.5</v>
      </c>
      <c r="L24" s="557">
        <f>SUM(L21:L23)</f>
        <v>0.221</v>
      </c>
      <c r="M24" s="134"/>
      <c r="N24" s="505"/>
    </row>
    <row r="25" spans="2:14" s="6" customFormat="1" ht="9" customHeight="1" x14ac:dyDescent="0.35">
      <c r="B25" s="652"/>
      <c r="C25" s="652"/>
      <c r="D25" s="668"/>
      <c r="E25" s="487"/>
      <c r="F25" s="510"/>
      <c r="G25" s="515"/>
      <c r="H25" s="515"/>
      <c r="I25" s="515"/>
      <c r="J25" s="516"/>
    </row>
    <row r="26" spans="2:14" s="134" customFormat="1" x14ac:dyDescent="0.35">
      <c r="B26" s="652"/>
      <c r="C26" s="652"/>
      <c r="D26" s="668"/>
      <c r="E26" s="426" t="s">
        <v>362</v>
      </c>
      <c r="F26" s="509">
        <v>0.44</v>
      </c>
      <c r="G26" s="509">
        <v>0.44</v>
      </c>
      <c r="H26" s="509">
        <v>0.52</v>
      </c>
      <c r="I26" s="509">
        <v>0.52</v>
      </c>
      <c r="J26" s="514">
        <v>0.52</v>
      </c>
    </row>
    <row r="27" spans="2:14" s="134" customFormat="1" ht="9" customHeight="1" x14ac:dyDescent="0.35">
      <c r="B27" s="652"/>
      <c r="C27" s="652"/>
      <c r="D27" s="668"/>
      <c r="E27" s="426"/>
      <c r="F27" s="509"/>
      <c r="G27" s="509"/>
      <c r="H27" s="509"/>
      <c r="I27" s="509"/>
      <c r="J27" s="514"/>
    </row>
    <row r="28" spans="2:14" s="6" customFormat="1" ht="21.75" customHeight="1" thickBot="1" x14ac:dyDescent="0.4">
      <c r="B28" s="652"/>
      <c r="C28" s="652"/>
      <c r="D28" s="668"/>
      <c r="E28" s="487" t="s">
        <v>363</v>
      </c>
      <c r="F28" s="512" t="s">
        <v>370</v>
      </c>
      <c r="G28" s="512" t="s">
        <v>370</v>
      </c>
      <c r="H28" s="512" t="s">
        <v>370</v>
      </c>
      <c r="I28" s="512" t="s">
        <v>370</v>
      </c>
      <c r="J28" s="519" t="s">
        <v>370</v>
      </c>
    </row>
    <row r="29" spans="2:14" s="6" customFormat="1" ht="25.5" customHeight="1" thickBot="1" x14ac:dyDescent="0.4">
      <c r="B29" s="653"/>
      <c r="C29" s="653"/>
      <c r="D29" s="669"/>
      <c r="E29" s="490" t="s">
        <v>364</v>
      </c>
      <c r="F29" s="541">
        <f>SUM(F23:F28)</f>
        <v>12.68</v>
      </c>
      <c r="G29" s="542">
        <f>SUM(G23:G28)</f>
        <v>12.58</v>
      </c>
      <c r="H29" s="543">
        <f>SUM(H23:H28)</f>
        <v>12.36</v>
      </c>
      <c r="I29" s="543">
        <f>SUM(I23:I28)</f>
        <v>12.26</v>
      </c>
      <c r="J29" s="544">
        <f>SUM(J23:J28)</f>
        <v>11.86</v>
      </c>
      <c r="L29" s="556"/>
    </row>
    <row r="30" spans="2:14" s="6" customFormat="1" ht="16.5" customHeight="1" x14ac:dyDescent="0.35">
      <c r="B30" s="652">
        <v>153080</v>
      </c>
      <c r="C30" s="470" t="s">
        <v>372</v>
      </c>
      <c r="D30" s="654">
        <v>0.19689999999999999</v>
      </c>
      <c r="E30" s="488"/>
      <c r="F30" s="537"/>
      <c r="G30" s="537"/>
      <c r="H30" s="538"/>
      <c r="I30" s="538"/>
      <c r="J30" s="539"/>
    </row>
    <row r="31" spans="2:14" s="134" customFormat="1" ht="11.25" customHeight="1" x14ac:dyDescent="0.35">
      <c r="B31" s="652"/>
      <c r="C31" s="652" t="s">
        <v>374</v>
      </c>
      <c r="D31" s="654"/>
      <c r="E31" s="660" t="s">
        <v>422</v>
      </c>
      <c r="F31" s="658"/>
      <c r="G31" s="658"/>
      <c r="H31" s="658"/>
      <c r="I31" s="658"/>
      <c r="J31" s="659"/>
    </row>
    <row r="32" spans="2:14" s="134" customFormat="1" ht="4.5" customHeight="1" x14ac:dyDescent="0.35">
      <c r="B32" s="652"/>
      <c r="C32" s="652"/>
      <c r="D32" s="654"/>
      <c r="E32" s="660"/>
      <c r="F32" s="658"/>
      <c r="G32" s="658"/>
      <c r="H32" s="658"/>
      <c r="I32" s="658"/>
      <c r="J32" s="659"/>
    </row>
    <row r="33" spans="2:10" s="134" customFormat="1" ht="12.75" customHeight="1" x14ac:dyDescent="0.35">
      <c r="B33" s="652"/>
      <c r="C33" s="652"/>
      <c r="D33" s="654"/>
      <c r="E33" s="658" t="s">
        <v>424</v>
      </c>
      <c r="F33" s="658"/>
      <c r="G33" s="658"/>
      <c r="H33" s="658"/>
      <c r="I33" s="658"/>
      <c r="J33" s="659"/>
    </row>
    <row r="34" spans="2:10" s="134" customFormat="1" ht="21" customHeight="1" x14ac:dyDescent="0.35">
      <c r="B34" s="652"/>
      <c r="C34" s="471" t="s">
        <v>81</v>
      </c>
      <c r="D34" s="654"/>
      <c r="E34" s="658" t="s">
        <v>423</v>
      </c>
      <c r="F34" s="658"/>
      <c r="G34" s="658"/>
      <c r="H34" s="658"/>
      <c r="I34" s="658"/>
      <c r="J34" s="659"/>
    </row>
    <row r="35" spans="2:10" s="134" customFormat="1" ht="14.25" customHeight="1" thickBot="1" x14ac:dyDescent="0.4">
      <c r="B35" s="653"/>
      <c r="C35" s="469"/>
      <c r="D35" s="655"/>
      <c r="E35" s="649"/>
      <c r="F35" s="650"/>
      <c r="G35" s="650"/>
      <c r="H35" s="650"/>
      <c r="I35" s="650"/>
      <c r="J35" s="651"/>
    </row>
    <row r="36" spans="2:10" s="134" customFormat="1" x14ac:dyDescent="0.35">
      <c r="B36" s="421" t="s">
        <v>375</v>
      </c>
      <c r="C36" s="411"/>
      <c r="D36" s="453" t="s">
        <v>385</v>
      </c>
      <c r="E36" s="411"/>
      <c r="F36" s="411"/>
      <c r="G36" s="417"/>
      <c r="H36" s="411"/>
      <c r="I36" s="411"/>
      <c r="J36" s="411"/>
    </row>
    <row r="37" spans="2:10" s="134" customFormat="1" x14ac:dyDescent="0.35">
      <c r="D37" s="453"/>
      <c r="F37" s="453"/>
    </row>
    <row r="38" spans="2:10" s="134" customFormat="1" x14ac:dyDescent="0.35">
      <c r="D38" s="453"/>
      <c r="F38" s="453"/>
    </row>
    <row r="39" spans="2:10" s="134" customFormat="1" x14ac:dyDescent="0.35">
      <c r="D39" s="453"/>
      <c r="F39" s="453"/>
    </row>
    <row r="40" spans="2:10" s="134" customFormat="1" x14ac:dyDescent="0.35">
      <c r="D40" s="453"/>
      <c r="F40" s="453"/>
    </row>
    <row r="41" spans="2:10" s="134" customFormat="1" x14ac:dyDescent="0.35">
      <c r="D41" s="453"/>
      <c r="F41" s="453"/>
    </row>
    <row r="42" spans="2:10" s="134" customFormat="1" x14ac:dyDescent="0.35">
      <c r="D42" s="453"/>
      <c r="F42" s="453"/>
    </row>
    <row r="43" spans="2:10" s="134" customFormat="1" x14ac:dyDescent="0.35">
      <c r="D43" s="453"/>
      <c r="F43" s="453"/>
    </row>
    <row r="44" spans="2:10" ht="15" thickBot="1" x14ac:dyDescent="0.4">
      <c r="B44" s="411"/>
      <c r="C44" s="411"/>
      <c r="D44" s="417"/>
      <c r="E44" s="411"/>
      <c r="F44" s="417"/>
      <c r="G44" s="411"/>
      <c r="H44" s="411"/>
      <c r="I44" s="411"/>
      <c r="J44" s="411"/>
    </row>
    <row r="45" spans="2:10" ht="15" thickBot="1" x14ac:dyDescent="0.4">
      <c r="B45" s="670" t="s">
        <v>346</v>
      </c>
      <c r="C45" s="671"/>
      <c r="D45" s="419" t="s">
        <v>347</v>
      </c>
      <c r="E45" s="670" t="s">
        <v>348</v>
      </c>
      <c r="F45" s="672"/>
      <c r="G45" s="672"/>
      <c r="H45" s="672"/>
      <c r="I45" s="672"/>
      <c r="J45" s="671"/>
    </row>
    <row r="46" spans="2:10" ht="22" thickBot="1" x14ac:dyDescent="0.4">
      <c r="B46" s="423">
        <v>151010</v>
      </c>
      <c r="C46" s="418" t="s">
        <v>86</v>
      </c>
      <c r="D46" s="424">
        <v>7.6499999999999999E-2</v>
      </c>
      <c r="E46" s="678" t="s">
        <v>349</v>
      </c>
      <c r="F46" s="679"/>
      <c r="G46" s="420" t="s">
        <v>350</v>
      </c>
      <c r="H46" s="420" t="s">
        <v>351</v>
      </c>
      <c r="I46" s="420" t="s">
        <v>352</v>
      </c>
      <c r="J46" s="425" t="s">
        <v>353</v>
      </c>
    </row>
    <row r="47" spans="2:10" x14ac:dyDescent="0.35">
      <c r="B47" s="661">
        <v>152020</v>
      </c>
      <c r="C47" s="661" t="s">
        <v>354</v>
      </c>
      <c r="D47" s="680">
        <v>0.14230000000000001</v>
      </c>
      <c r="E47" s="446"/>
      <c r="F47" s="431" t="s">
        <v>355</v>
      </c>
      <c r="G47" s="431" t="s">
        <v>356</v>
      </c>
      <c r="H47" s="431" t="s">
        <v>357</v>
      </c>
      <c r="I47" s="431" t="s">
        <v>358</v>
      </c>
      <c r="J47" s="432" t="s">
        <v>359</v>
      </c>
    </row>
    <row r="48" spans="2:10" ht="12.65" customHeight="1" thickBot="1" x14ac:dyDescent="0.4">
      <c r="B48" s="652"/>
      <c r="C48" s="652"/>
      <c r="D48" s="654"/>
      <c r="E48" s="426"/>
      <c r="F48" s="433" t="s">
        <v>360</v>
      </c>
      <c r="G48" s="433" t="s">
        <v>360</v>
      </c>
      <c r="H48" s="433" t="s">
        <v>360</v>
      </c>
      <c r="I48" s="433" t="s">
        <v>360</v>
      </c>
      <c r="J48" s="434" t="s">
        <v>360</v>
      </c>
    </row>
    <row r="49" spans="2:10" x14ac:dyDescent="0.35">
      <c r="B49" s="652"/>
      <c r="C49" s="652"/>
      <c r="D49" s="654"/>
      <c r="E49" s="426" t="s">
        <v>361</v>
      </c>
      <c r="F49" s="437">
        <v>8.33</v>
      </c>
      <c r="G49" s="437">
        <v>7.4399999999999995</v>
      </c>
      <c r="H49" s="437">
        <v>4.93</v>
      </c>
      <c r="I49" s="437">
        <v>3.57</v>
      </c>
      <c r="J49" s="441">
        <v>3.36</v>
      </c>
    </row>
    <row r="50" spans="2:10" ht="24" x14ac:dyDescent="0.35">
      <c r="B50" s="652"/>
      <c r="C50" s="652"/>
      <c r="D50" s="654"/>
      <c r="E50" s="426" t="s">
        <v>88</v>
      </c>
      <c r="F50" s="438">
        <v>5.3</v>
      </c>
      <c r="G50" s="438">
        <v>5</v>
      </c>
      <c r="H50" s="437">
        <v>4.9000000000000004</v>
      </c>
      <c r="I50" s="437">
        <v>4.5</v>
      </c>
      <c r="J50" s="441">
        <v>4.0999999999999996</v>
      </c>
    </row>
    <row r="51" spans="2:10" x14ac:dyDescent="0.35">
      <c r="B51" s="652"/>
      <c r="C51" s="652"/>
      <c r="D51" s="654"/>
      <c r="E51" s="426" t="s">
        <v>362</v>
      </c>
      <c r="F51" s="437">
        <v>0.44</v>
      </c>
      <c r="G51" s="437">
        <v>0.52</v>
      </c>
      <c r="H51" s="437">
        <v>0.52</v>
      </c>
      <c r="I51" s="437">
        <v>0.52</v>
      </c>
      <c r="J51" s="441">
        <v>0.52</v>
      </c>
    </row>
    <row r="52" spans="2:10" ht="15" thickBot="1" x14ac:dyDescent="0.4">
      <c r="B52" s="652"/>
      <c r="C52" s="652"/>
      <c r="D52" s="654"/>
      <c r="E52" s="426" t="s">
        <v>363</v>
      </c>
      <c r="F52" s="439">
        <v>0.16</v>
      </c>
      <c r="G52" s="439">
        <v>0.16</v>
      </c>
      <c r="H52" s="439">
        <v>0.16</v>
      </c>
      <c r="I52" s="439">
        <v>0.16</v>
      </c>
      <c r="J52" s="442">
        <v>0.16</v>
      </c>
    </row>
    <row r="53" spans="2:10" ht="15" thickBot="1" x14ac:dyDescent="0.4">
      <c r="B53" s="653"/>
      <c r="C53" s="653"/>
      <c r="D53" s="681"/>
      <c r="E53" s="427" t="s">
        <v>364</v>
      </c>
      <c r="F53" s="451">
        <f>SUM(F49:F52)</f>
        <v>14.229999999999999</v>
      </c>
      <c r="G53" s="444">
        <f>SUM(G49:G52)</f>
        <v>13.12</v>
      </c>
      <c r="H53" s="444">
        <f t="shared" ref="H53:J53" si="0">SUM(H49:H52)</f>
        <v>10.51</v>
      </c>
      <c r="I53" s="444">
        <f t="shared" si="0"/>
        <v>8.75</v>
      </c>
      <c r="J53" s="449">
        <f t="shared" si="0"/>
        <v>8.1399999999999988</v>
      </c>
    </row>
    <row r="54" spans="2:10" ht="4.5" customHeight="1" x14ac:dyDescent="0.35">
      <c r="B54" s="661">
        <v>156030</v>
      </c>
      <c r="C54" s="661" t="s">
        <v>365</v>
      </c>
      <c r="D54" s="663">
        <v>5192</v>
      </c>
      <c r="E54" s="426"/>
      <c r="F54" s="414"/>
      <c r="G54" s="412"/>
      <c r="H54" s="412"/>
      <c r="I54" s="435"/>
      <c r="J54" s="413"/>
    </row>
    <row r="55" spans="2:10" ht="15" thickBot="1" x14ac:dyDescent="0.4">
      <c r="B55" s="652"/>
      <c r="C55" s="652"/>
      <c r="D55" s="664"/>
      <c r="E55" s="436"/>
      <c r="F55" s="430" t="s">
        <v>356</v>
      </c>
      <c r="G55" s="430" t="s">
        <v>357</v>
      </c>
      <c r="H55" s="433" t="s">
        <v>358</v>
      </c>
      <c r="I55" s="433" t="s">
        <v>359</v>
      </c>
      <c r="J55" s="434" t="s">
        <v>366</v>
      </c>
    </row>
    <row r="56" spans="2:10" x14ac:dyDescent="0.35">
      <c r="B56" s="652"/>
      <c r="C56" s="652"/>
      <c r="D56" s="664"/>
      <c r="E56" s="426" t="s">
        <v>367</v>
      </c>
      <c r="F56" s="454">
        <v>5192</v>
      </c>
      <c r="G56" s="428">
        <v>4929</v>
      </c>
      <c r="H56" s="428">
        <v>4527</v>
      </c>
      <c r="I56" s="428">
        <v>4157</v>
      </c>
      <c r="J56" s="422">
        <v>4183</v>
      </c>
    </row>
    <row r="57" spans="2:10" ht="24" x14ac:dyDescent="0.35">
      <c r="B57" s="652"/>
      <c r="C57" s="652"/>
      <c r="D57" s="664"/>
      <c r="E57" s="426" t="s">
        <v>368</v>
      </c>
      <c r="F57" s="455">
        <v>432.66666666666669</v>
      </c>
      <c r="G57" s="437">
        <v>410.8</v>
      </c>
      <c r="H57" s="414">
        <v>377.22</v>
      </c>
      <c r="I57" s="414">
        <v>346.42</v>
      </c>
      <c r="J57" s="429">
        <v>321.14</v>
      </c>
    </row>
    <row r="58" spans="2:10" ht="24" x14ac:dyDescent="0.35">
      <c r="B58" s="652"/>
      <c r="C58" s="652"/>
      <c r="D58" s="664"/>
      <c r="E58" s="426" t="s">
        <v>369</v>
      </c>
      <c r="F58" s="416" t="s">
        <v>370</v>
      </c>
      <c r="G58" s="416" t="s">
        <v>370</v>
      </c>
      <c r="H58" s="416" t="s">
        <v>370</v>
      </c>
      <c r="I58" s="416" t="s">
        <v>370</v>
      </c>
      <c r="J58" s="413">
        <v>357.72</v>
      </c>
    </row>
    <row r="59" spans="2:10" s="134" customFormat="1" ht="4.5" customHeight="1" thickBot="1" x14ac:dyDescent="0.4">
      <c r="B59" s="662"/>
      <c r="C59" s="662"/>
      <c r="D59" s="665"/>
      <c r="E59" s="426"/>
      <c r="F59" s="414"/>
      <c r="G59" s="412"/>
      <c r="H59" s="412"/>
      <c r="I59" s="435"/>
      <c r="J59" s="413"/>
    </row>
    <row r="60" spans="2:10" ht="14.5" customHeight="1" x14ac:dyDescent="0.35">
      <c r="B60" s="666">
        <v>154070</v>
      </c>
      <c r="C60" s="666" t="s">
        <v>371</v>
      </c>
      <c r="D60" s="682">
        <v>0.1258</v>
      </c>
      <c r="E60" s="446"/>
      <c r="F60" s="431" t="s">
        <v>356</v>
      </c>
      <c r="G60" s="431" t="s">
        <v>357</v>
      </c>
      <c r="H60" s="447" t="s">
        <v>358</v>
      </c>
      <c r="I60" s="447" t="s">
        <v>359</v>
      </c>
      <c r="J60" s="448" t="s">
        <v>366</v>
      </c>
    </row>
    <row r="61" spans="2:10" ht="15" thickBot="1" x14ac:dyDescent="0.4">
      <c r="B61" s="652"/>
      <c r="C61" s="652"/>
      <c r="D61" s="654"/>
      <c r="E61" s="426"/>
      <c r="F61" s="433" t="s">
        <v>360</v>
      </c>
      <c r="G61" s="433" t="s">
        <v>360</v>
      </c>
      <c r="H61" s="433" t="s">
        <v>360</v>
      </c>
      <c r="I61" s="433" t="s">
        <v>360</v>
      </c>
      <c r="J61" s="434" t="s">
        <v>360</v>
      </c>
    </row>
    <row r="62" spans="2:10" x14ac:dyDescent="0.35">
      <c r="B62" s="652"/>
      <c r="C62" s="652"/>
      <c r="D62" s="654"/>
      <c r="E62" s="426" t="s">
        <v>361</v>
      </c>
      <c r="F62" s="440">
        <v>6.84</v>
      </c>
      <c r="G62" s="440">
        <v>6.84</v>
      </c>
      <c r="H62" s="440">
        <v>6.84</v>
      </c>
      <c r="I62" s="440">
        <v>6.84</v>
      </c>
      <c r="J62" s="443">
        <v>6.84</v>
      </c>
    </row>
    <row r="63" spans="2:10" ht="24" x14ac:dyDescent="0.35">
      <c r="B63" s="652"/>
      <c r="C63" s="652"/>
      <c r="D63" s="654"/>
      <c r="E63" s="426" t="s">
        <v>88</v>
      </c>
      <c r="F63" s="437">
        <v>5.3</v>
      </c>
      <c r="G63" s="437">
        <v>4.9000000000000004</v>
      </c>
      <c r="H63" s="437">
        <v>4.5</v>
      </c>
      <c r="I63" s="437">
        <v>4.0999999999999996</v>
      </c>
      <c r="J63" s="441">
        <v>4.0999999999999996</v>
      </c>
    </row>
    <row r="64" spans="2:10" x14ac:dyDescent="0.35">
      <c r="B64" s="652"/>
      <c r="C64" s="652"/>
      <c r="D64" s="654"/>
      <c r="E64" s="426" t="s">
        <v>362</v>
      </c>
      <c r="F64" s="437">
        <v>0.44</v>
      </c>
      <c r="G64" s="437">
        <v>0.52</v>
      </c>
      <c r="H64" s="437">
        <v>0.52</v>
      </c>
      <c r="I64" s="437">
        <v>0.52</v>
      </c>
      <c r="J64" s="441">
        <v>0.52</v>
      </c>
    </row>
    <row r="65" spans="2:10" ht="15" thickBot="1" x14ac:dyDescent="0.4">
      <c r="B65" s="652"/>
      <c r="C65" s="652"/>
      <c r="D65" s="654"/>
      <c r="E65" s="426" t="s">
        <v>363</v>
      </c>
      <c r="F65" s="433" t="s">
        <v>370</v>
      </c>
      <c r="G65" s="433" t="s">
        <v>370</v>
      </c>
      <c r="H65" s="433" t="s">
        <v>370</v>
      </c>
      <c r="I65" s="433" t="s">
        <v>370</v>
      </c>
      <c r="J65" s="434" t="s">
        <v>370</v>
      </c>
    </row>
    <row r="66" spans="2:10" ht="15" thickBot="1" x14ac:dyDescent="0.4">
      <c r="B66" s="653"/>
      <c r="C66" s="653"/>
      <c r="D66" s="681"/>
      <c r="E66" s="427" t="s">
        <v>364</v>
      </c>
      <c r="F66" s="452">
        <f>SUM(F62:F65)</f>
        <v>12.58</v>
      </c>
      <c r="G66" s="445">
        <f t="shared" ref="G66:J66" si="1">SUM(G62:G65)</f>
        <v>12.26</v>
      </c>
      <c r="H66" s="445">
        <f t="shared" si="1"/>
        <v>11.86</v>
      </c>
      <c r="I66" s="445">
        <f t="shared" si="1"/>
        <v>11.459999999999999</v>
      </c>
      <c r="J66" s="450">
        <f t="shared" si="1"/>
        <v>11.459999999999999</v>
      </c>
    </row>
    <row r="67" spans="2:10" ht="12" customHeight="1" x14ac:dyDescent="0.35">
      <c r="B67" s="661">
        <v>153080</v>
      </c>
      <c r="C67" s="415" t="s">
        <v>372</v>
      </c>
      <c r="D67" s="682">
        <v>0.19230000000000003</v>
      </c>
      <c r="E67" s="683" t="s">
        <v>373</v>
      </c>
      <c r="F67" s="684"/>
      <c r="G67" s="684"/>
      <c r="H67" s="684"/>
      <c r="I67" s="684"/>
      <c r="J67" s="685"/>
    </row>
    <row r="68" spans="2:10" ht="12" customHeight="1" x14ac:dyDescent="0.35">
      <c r="B68" s="652"/>
      <c r="C68" s="415" t="s">
        <v>374</v>
      </c>
      <c r="D68" s="654"/>
      <c r="E68" s="660"/>
      <c r="F68" s="658"/>
      <c r="G68" s="658"/>
      <c r="H68" s="658"/>
      <c r="I68" s="658"/>
      <c r="J68" s="659"/>
    </row>
    <row r="69" spans="2:10" ht="12" customHeight="1" thickBot="1" x14ac:dyDescent="0.4">
      <c r="B69" s="662"/>
      <c r="C69" s="418" t="s">
        <v>81</v>
      </c>
      <c r="D69" s="681"/>
      <c r="E69" s="649"/>
      <c r="F69" s="650"/>
      <c r="G69" s="650"/>
      <c r="H69" s="650"/>
      <c r="I69" s="650"/>
      <c r="J69" s="651"/>
    </row>
    <row r="70" spans="2:10" x14ac:dyDescent="0.35">
      <c r="B70" s="421" t="s">
        <v>375</v>
      </c>
      <c r="C70" s="411"/>
      <c r="D70" s="540" t="s">
        <v>376</v>
      </c>
      <c r="E70" s="411"/>
      <c r="F70" s="417"/>
      <c r="G70" s="411"/>
      <c r="H70" s="411"/>
      <c r="I70" s="411"/>
      <c r="J70" s="411"/>
    </row>
    <row r="71" spans="2:10" ht="4" customHeight="1" thickBot="1" x14ac:dyDescent="0.4">
      <c r="B71" s="411"/>
      <c r="C71" s="411"/>
      <c r="D71" s="417"/>
      <c r="E71" s="411"/>
      <c r="F71" s="417"/>
      <c r="G71" s="411"/>
      <c r="H71" s="411"/>
      <c r="I71" s="411"/>
      <c r="J71" s="411"/>
    </row>
    <row r="72" spans="2:10" ht="15" thickBot="1" x14ac:dyDescent="0.4">
      <c r="B72" s="670" t="s">
        <v>346</v>
      </c>
      <c r="C72" s="671"/>
      <c r="D72" s="419" t="s">
        <v>347</v>
      </c>
      <c r="E72" s="670" t="s">
        <v>348</v>
      </c>
      <c r="F72" s="672"/>
      <c r="G72" s="672"/>
      <c r="H72" s="672"/>
      <c r="I72" s="672"/>
      <c r="J72" s="671"/>
    </row>
    <row r="73" spans="2:10" ht="25" customHeight="1" thickBot="1" x14ac:dyDescent="0.4">
      <c r="B73" s="423">
        <v>151010</v>
      </c>
      <c r="C73" s="418" t="s">
        <v>86</v>
      </c>
      <c r="D73" s="424">
        <v>7.6499999999999999E-2</v>
      </c>
      <c r="E73" s="678" t="s">
        <v>349</v>
      </c>
      <c r="F73" s="679"/>
      <c r="G73" s="420" t="s">
        <v>350</v>
      </c>
      <c r="H73" s="420" t="s">
        <v>351</v>
      </c>
      <c r="I73" s="420" t="s">
        <v>352</v>
      </c>
      <c r="J73" s="425" t="s">
        <v>353</v>
      </c>
    </row>
    <row r="74" spans="2:10" x14ac:dyDescent="0.35">
      <c r="B74" s="661">
        <v>152020</v>
      </c>
      <c r="C74" s="661" t="s">
        <v>354</v>
      </c>
      <c r="D74" s="680">
        <v>0.14230000000000001</v>
      </c>
      <c r="E74" s="446"/>
      <c r="F74" s="431" t="s">
        <v>355</v>
      </c>
      <c r="G74" s="431" t="s">
        <v>356</v>
      </c>
      <c r="H74" s="431" t="s">
        <v>357</v>
      </c>
      <c r="I74" s="431" t="s">
        <v>358</v>
      </c>
      <c r="J74" s="432" t="s">
        <v>359</v>
      </c>
    </row>
    <row r="75" spans="2:10" ht="12" customHeight="1" thickBot="1" x14ac:dyDescent="0.4">
      <c r="B75" s="652"/>
      <c r="C75" s="652"/>
      <c r="D75" s="654"/>
      <c r="E75" s="426"/>
      <c r="F75" s="433" t="s">
        <v>360</v>
      </c>
      <c r="G75" s="433" t="s">
        <v>360</v>
      </c>
      <c r="H75" s="433" t="s">
        <v>360</v>
      </c>
      <c r="I75" s="433" t="s">
        <v>360</v>
      </c>
      <c r="J75" s="434" t="s">
        <v>360</v>
      </c>
    </row>
    <row r="76" spans="2:10" x14ac:dyDescent="0.35">
      <c r="B76" s="652"/>
      <c r="C76" s="652"/>
      <c r="D76" s="654"/>
      <c r="E76" s="426" t="s">
        <v>361</v>
      </c>
      <c r="F76" s="437">
        <v>8.33</v>
      </c>
      <c r="G76" s="437">
        <v>7.4399999999999995</v>
      </c>
      <c r="H76" s="437">
        <v>4.93</v>
      </c>
      <c r="I76" s="437">
        <v>3.57</v>
      </c>
      <c r="J76" s="441">
        <v>3.36</v>
      </c>
    </row>
    <row r="77" spans="2:10" ht="24" x14ac:dyDescent="0.35">
      <c r="B77" s="652"/>
      <c r="C77" s="652"/>
      <c r="D77" s="654"/>
      <c r="E77" s="426" t="s">
        <v>88</v>
      </c>
      <c r="F77" s="438">
        <v>5.3</v>
      </c>
      <c r="G77" s="438">
        <v>5</v>
      </c>
      <c r="H77" s="437">
        <v>4.9000000000000004</v>
      </c>
      <c r="I77" s="437">
        <v>4.5</v>
      </c>
      <c r="J77" s="441">
        <v>4.0999999999999996</v>
      </c>
    </row>
    <row r="78" spans="2:10" x14ac:dyDescent="0.35">
      <c r="B78" s="652"/>
      <c r="C78" s="652"/>
      <c r="D78" s="654"/>
      <c r="E78" s="426" t="s">
        <v>362</v>
      </c>
      <c r="F78" s="437">
        <v>0.44</v>
      </c>
      <c r="G78" s="437">
        <v>0.52</v>
      </c>
      <c r="H78" s="437">
        <v>0.52</v>
      </c>
      <c r="I78" s="437">
        <v>0.52</v>
      </c>
      <c r="J78" s="441">
        <v>0.52</v>
      </c>
    </row>
    <row r="79" spans="2:10" ht="15" thickBot="1" x14ac:dyDescent="0.4">
      <c r="B79" s="652"/>
      <c r="C79" s="652"/>
      <c r="D79" s="654"/>
      <c r="E79" s="426" t="s">
        <v>363</v>
      </c>
      <c r="F79" s="439">
        <v>0.16</v>
      </c>
      <c r="G79" s="439">
        <v>0.16</v>
      </c>
      <c r="H79" s="439">
        <v>0.16</v>
      </c>
      <c r="I79" s="439">
        <v>0.16</v>
      </c>
      <c r="J79" s="442">
        <v>0.16</v>
      </c>
    </row>
    <row r="80" spans="2:10" ht="15" thickBot="1" x14ac:dyDescent="0.4">
      <c r="B80" s="653"/>
      <c r="C80" s="653"/>
      <c r="D80" s="681"/>
      <c r="E80" s="427" t="s">
        <v>364</v>
      </c>
      <c r="F80" s="452">
        <f>SUM(F76:F79)</f>
        <v>14.229999999999999</v>
      </c>
      <c r="G80" s="445">
        <f t="shared" ref="G80" si="2">SUM(G76:G79)</f>
        <v>13.12</v>
      </c>
      <c r="H80" s="445">
        <f t="shared" ref="H80" si="3">SUM(H76:H79)</f>
        <v>10.51</v>
      </c>
      <c r="I80" s="445">
        <f t="shared" ref="I80" si="4">SUM(I76:I79)</f>
        <v>8.75</v>
      </c>
      <c r="J80" s="450">
        <f t="shared" ref="J80" si="5">SUM(J76:J79)</f>
        <v>8.1399999999999988</v>
      </c>
    </row>
    <row r="81" spans="2:10" s="134" customFormat="1" ht="4.5" customHeight="1" x14ac:dyDescent="0.35">
      <c r="B81" s="661">
        <v>156030</v>
      </c>
      <c r="C81" s="661" t="s">
        <v>365</v>
      </c>
      <c r="D81" s="663">
        <v>5192</v>
      </c>
      <c r="E81" s="426"/>
      <c r="F81" s="414"/>
      <c r="G81" s="412"/>
      <c r="H81" s="412"/>
      <c r="I81" s="435"/>
      <c r="J81" s="413"/>
    </row>
    <row r="82" spans="2:10" ht="15" thickBot="1" x14ac:dyDescent="0.4">
      <c r="B82" s="652"/>
      <c r="C82" s="652"/>
      <c r="D82" s="664"/>
      <c r="E82" s="436"/>
      <c r="F82" s="430" t="s">
        <v>356</v>
      </c>
      <c r="G82" s="430" t="s">
        <v>357</v>
      </c>
      <c r="H82" s="433" t="s">
        <v>358</v>
      </c>
      <c r="I82" s="433" t="s">
        <v>359</v>
      </c>
      <c r="J82" s="434" t="s">
        <v>366</v>
      </c>
    </row>
    <row r="83" spans="2:10" x14ac:dyDescent="0.35">
      <c r="B83" s="652"/>
      <c r="C83" s="652"/>
      <c r="D83" s="664"/>
      <c r="E83" s="426" t="s">
        <v>367</v>
      </c>
      <c r="F83" s="454">
        <v>5192</v>
      </c>
      <c r="G83" s="428">
        <v>4929</v>
      </c>
      <c r="H83" s="428">
        <v>4527</v>
      </c>
      <c r="I83" s="428">
        <v>4157</v>
      </c>
      <c r="J83" s="422">
        <v>4183</v>
      </c>
    </row>
    <row r="84" spans="2:10" ht="24" hidden="1" x14ac:dyDescent="0.35">
      <c r="B84" s="652"/>
      <c r="C84" s="652"/>
      <c r="D84" s="664"/>
      <c r="E84" s="426" t="s">
        <v>368</v>
      </c>
      <c r="F84" s="414">
        <v>432.66666666666669</v>
      </c>
      <c r="G84" s="437">
        <v>410.8</v>
      </c>
      <c r="H84" s="414">
        <v>377.22</v>
      </c>
      <c r="I84" s="414">
        <v>346.42</v>
      </c>
      <c r="J84" s="429">
        <v>321.14</v>
      </c>
    </row>
    <row r="85" spans="2:10" ht="24" hidden="1" x14ac:dyDescent="0.35">
      <c r="B85" s="652"/>
      <c r="C85" s="652"/>
      <c r="D85" s="664"/>
      <c r="E85" s="426" t="s">
        <v>369</v>
      </c>
      <c r="F85" s="416" t="s">
        <v>370</v>
      </c>
      <c r="G85" s="416" t="s">
        <v>370</v>
      </c>
      <c r="H85" s="416" t="s">
        <v>370</v>
      </c>
      <c r="I85" s="416" t="s">
        <v>370</v>
      </c>
      <c r="J85" s="413">
        <v>357.72</v>
      </c>
    </row>
    <row r="86" spans="2:10" ht="3" customHeight="1" thickBot="1" x14ac:dyDescent="0.4">
      <c r="B86" s="662"/>
      <c r="C86" s="662"/>
      <c r="D86" s="665"/>
      <c r="E86" s="686"/>
      <c r="F86" s="687"/>
      <c r="G86" s="687"/>
      <c r="H86" s="687"/>
      <c r="I86" s="687"/>
      <c r="J86" s="688"/>
    </row>
    <row r="87" spans="2:10" ht="12" customHeight="1" x14ac:dyDescent="0.35">
      <c r="B87" s="666">
        <v>154070</v>
      </c>
      <c r="C87" s="666" t="s">
        <v>371</v>
      </c>
      <c r="D87" s="682">
        <v>0.1258</v>
      </c>
      <c r="E87" s="446"/>
      <c r="F87" s="431" t="s">
        <v>356</v>
      </c>
      <c r="G87" s="431" t="s">
        <v>357</v>
      </c>
      <c r="H87" s="447" t="s">
        <v>358</v>
      </c>
      <c r="I87" s="447" t="s">
        <v>359</v>
      </c>
      <c r="J87" s="448" t="s">
        <v>366</v>
      </c>
    </row>
    <row r="88" spans="2:10" ht="12" customHeight="1" thickBot="1" x14ac:dyDescent="0.4">
      <c r="B88" s="652"/>
      <c r="C88" s="652"/>
      <c r="D88" s="654"/>
      <c r="E88" s="426"/>
      <c r="F88" s="433" t="s">
        <v>360</v>
      </c>
      <c r="G88" s="433" t="s">
        <v>360</v>
      </c>
      <c r="H88" s="433" t="s">
        <v>360</v>
      </c>
      <c r="I88" s="433" t="s">
        <v>360</v>
      </c>
      <c r="J88" s="434" t="s">
        <v>360</v>
      </c>
    </row>
    <row r="89" spans="2:10" x14ac:dyDescent="0.35">
      <c r="B89" s="652"/>
      <c r="C89" s="652"/>
      <c r="D89" s="654"/>
      <c r="E89" s="426" t="s">
        <v>361</v>
      </c>
      <c r="F89" s="440">
        <v>6.84</v>
      </c>
      <c r="G89" s="440">
        <v>6.84</v>
      </c>
      <c r="H89" s="440">
        <v>6.84</v>
      </c>
      <c r="I89" s="440">
        <v>6.84</v>
      </c>
      <c r="J89" s="443">
        <v>6.84</v>
      </c>
    </row>
    <row r="90" spans="2:10" ht="24" x14ac:dyDescent="0.35">
      <c r="B90" s="652"/>
      <c r="C90" s="652"/>
      <c r="D90" s="654"/>
      <c r="E90" s="426" t="s">
        <v>88</v>
      </c>
      <c r="F90" s="437">
        <v>5.3</v>
      </c>
      <c r="G90" s="437">
        <v>4.9000000000000004</v>
      </c>
      <c r="H90" s="437">
        <v>4.5</v>
      </c>
      <c r="I90" s="437">
        <v>4.0999999999999996</v>
      </c>
      <c r="J90" s="441">
        <v>4.0999999999999996</v>
      </c>
    </row>
    <row r="91" spans="2:10" x14ac:dyDescent="0.35">
      <c r="B91" s="652"/>
      <c r="C91" s="652"/>
      <c r="D91" s="654"/>
      <c r="E91" s="426" t="s">
        <v>362</v>
      </c>
      <c r="F91" s="437">
        <v>0.44</v>
      </c>
      <c r="G91" s="437">
        <v>0.52</v>
      </c>
      <c r="H91" s="437">
        <v>0.52</v>
      </c>
      <c r="I91" s="437">
        <v>0.52</v>
      </c>
      <c r="J91" s="441">
        <v>0.52</v>
      </c>
    </row>
    <row r="92" spans="2:10" ht="15" thickBot="1" x14ac:dyDescent="0.4">
      <c r="B92" s="652"/>
      <c r="C92" s="652"/>
      <c r="D92" s="654"/>
      <c r="E92" s="426" t="s">
        <v>363</v>
      </c>
      <c r="F92" s="433" t="s">
        <v>370</v>
      </c>
      <c r="G92" s="433" t="s">
        <v>370</v>
      </c>
      <c r="H92" s="433" t="s">
        <v>370</v>
      </c>
      <c r="I92" s="433" t="s">
        <v>370</v>
      </c>
      <c r="J92" s="434" t="s">
        <v>370</v>
      </c>
    </row>
    <row r="93" spans="2:10" ht="15" thickBot="1" x14ac:dyDescent="0.4">
      <c r="B93" s="653"/>
      <c r="C93" s="653"/>
      <c r="D93" s="681"/>
      <c r="E93" s="427" t="s">
        <v>364</v>
      </c>
      <c r="F93" s="452">
        <f>SUM(F89:F92)</f>
        <v>12.58</v>
      </c>
      <c r="G93" s="445">
        <f t="shared" ref="G93" si="6">SUM(G89:G92)</f>
        <v>12.26</v>
      </c>
      <c r="H93" s="445">
        <f t="shared" ref="H93" si="7">SUM(H89:H92)</f>
        <v>11.86</v>
      </c>
      <c r="I93" s="445">
        <f t="shared" ref="I93" si="8">SUM(I89:I92)</f>
        <v>11.459999999999999</v>
      </c>
      <c r="J93" s="450">
        <f t="shared" ref="J93" si="9">SUM(J89:J92)</f>
        <v>11.459999999999999</v>
      </c>
    </row>
    <row r="94" spans="2:10" x14ac:dyDescent="0.35">
      <c r="B94" s="661">
        <v>153080</v>
      </c>
      <c r="C94" s="415" t="s">
        <v>372</v>
      </c>
      <c r="D94" s="682">
        <v>0.19230000000000003</v>
      </c>
      <c r="E94" s="683" t="s">
        <v>373</v>
      </c>
      <c r="F94" s="684"/>
      <c r="G94" s="684"/>
      <c r="H94" s="684"/>
      <c r="I94" s="684"/>
      <c r="J94" s="685"/>
    </row>
    <row r="95" spans="2:10" x14ac:dyDescent="0.35">
      <c r="B95" s="652"/>
      <c r="C95" s="415" t="s">
        <v>374</v>
      </c>
      <c r="D95" s="654"/>
      <c r="E95" s="660"/>
      <c r="F95" s="658"/>
      <c r="G95" s="658"/>
      <c r="H95" s="658"/>
      <c r="I95" s="658"/>
      <c r="J95" s="659"/>
    </row>
    <row r="96" spans="2:10" ht="15" thickBot="1" x14ac:dyDescent="0.4">
      <c r="B96" s="662"/>
      <c r="C96" s="418" t="s">
        <v>81</v>
      </c>
      <c r="D96" s="681"/>
      <c r="E96" s="649"/>
      <c r="F96" s="650"/>
      <c r="G96" s="650"/>
      <c r="H96" s="650"/>
      <c r="I96" s="650"/>
      <c r="J96" s="651"/>
    </row>
    <row r="97" spans="2:10" x14ac:dyDescent="0.35">
      <c r="B97" s="421" t="s">
        <v>375</v>
      </c>
      <c r="C97" s="411"/>
      <c r="D97" s="540" t="s">
        <v>376</v>
      </c>
      <c r="E97" s="411"/>
      <c r="F97" s="417"/>
      <c r="G97" s="411"/>
      <c r="H97" s="411"/>
      <c r="I97" s="411"/>
      <c r="J97" s="411"/>
    </row>
  </sheetData>
  <mergeCells count="50">
    <mergeCell ref="E86:J86"/>
    <mergeCell ref="B87:B93"/>
    <mergeCell ref="C87:C93"/>
    <mergeCell ref="D87:D93"/>
    <mergeCell ref="B94:B96"/>
    <mergeCell ref="D94:D96"/>
    <mergeCell ref="E94:J96"/>
    <mergeCell ref="B74:B80"/>
    <mergeCell ref="C74:C80"/>
    <mergeCell ref="D74:D80"/>
    <mergeCell ref="B81:B86"/>
    <mergeCell ref="C81:C86"/>
    <mergeCell ref="D81:D86"/>
    <mergeCell ref="E73:F73"/>
    <mergeCell ref="B54:B59"/>
    <mergeCell ref="C54:C59"/>
    <mergeCell ref="D54:D59"/>
    <mergeCell ref="B60:B66"/>
    <mergeCell ref="C60:C66"/>
    <mergeCell ref="D60:D66"/>
    <mergeCell ref="B67:B69"/>
    <mergeCell ref="D67:D69"/>
    <mergeCell ref="E67:J69"/>
    <mergeCell ref="B72:C72"/>
    <mergeCell ref="E72:J72"/>
    <mergeCell ref="B45:C45"/>
    <mergeCell ref="E45:J45"/>
    <mergeCell ref="E46:F46"/>
    <mergeCell ref="B47:B53"/>
    <mergeCell ref="C47:C53"/>
    <mergeCell ref="D47:D53"/>
    <mergeCell ref="B1:C1"/>
    <mergeCell ref="E1:J1"/>
    <mergeCell ref="B3:B13"/>
    <mergeCell ref="C3:C13"/>
    <mergeCell ref="D3:D13"/>
    <mergeCell ref="E35:J35"/>
    <mergeCell ref="B30:B35"/>
    <mergeCell ref="D30:D35"/>
    <mergeCell ref="E2:F2"/>
    <mergeCell ref="E33:J33"/>
    <mergeCell ref="E34:J34"/>
    <mergeCell ref="C31:C33"/>
    <mergeCell ref="E31:J32"/>
    <mergeCell ref="B14:B20"/>
    <mergeCell ref="C14:C20"/>
    <mergeCell ref="D14:D20"/>
    <mergeCell ref="B21:B29"/>
    <mergeCell ref="C21:C29"/>
    <mergeCell ref="D21:D29"/>
  </mergeCells>
  <printOptions horizontalCentered="1" verticalCentered="1"/>
  <pageMargins left="0.17" right="0.17" top="0.38" bottom="0.31"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topLeftCell="A7" workbookViewId="0">
      <selection activeCell="D15" sqref="D15"/>
    </sheetView>
  </sheetViews>
  <sheetFormatPr defaultColWidth="8.81640625" defaultRowHeight="14.5" x14ac:dyDescent="0.35"/>
  <cols>
    <col min="1" max="1" width="17.81640625" style="134" customWidth="1"/>
    <col min="2" max="2" width="38.81640625" style="134" customWidth="1"/>
    <col min="3" max="6" width="11.81640625" style="134" customWidth="1"/>
    <col min="7" max="16384" width="8.81640625" style="134"/>
  </cols>
  <sheetData>
    <row r="1" spans="1:6" ht="15" thickBot="1" x14ac:dyDescent="0.4"/>
    <row r="2" spans="1:6" ht="15" thickTop="1" x14ac:dyDescent="0.35">
      <c r="A2" s="694" t="s">
        <v>74</v>
      </c>
      <c r="B2" s="695"/>
      <c r="C2" s="695"/>
      <c r="D2" s="695"/>
      <c r="E2" s="695"/>
      <c r="F2" s="696"/>
    </row>
    <row r="3" spans="1:6" ht="38.25" customHeight="1" x14ac:dyDescent="0.35">
      <c r="A3" s="697"/>
      <c r="B3" s="698"/>
      <c r="C3" s="698"/>
      <c r="D3" s="698"/>
      <c r="E3" s="698"/>
      <c r="F3" s="699"/>
    </row>
    <row r="4" spans="1:6" ht="15.5" x14ac:dyDescent="0.35">
      <c r="A4" s="700" t="s">
        <v>75</v>
      </c>
      <c r="B4" s="701"/>
      <c r="C4" s="704" t="s">
        <v>76</v>
      </c>
      <c r="D4" s="705"/>
      <c r="E4" s="705"/>
      <c r="F4" s="706"/>
    </row>
    <row r="5" spans="1:6" ht="29.5" thickBot="1" x14ac:dyDescent="0.4">
      <c r="A5" s="702"/>
      <c r="B5" s="703"/>
      <c r="C5" s="169" t="s">
        <v>77</v>
      </c>
      <c r="D5" s="170" t="s">
        <v>78</v>
      </c>
      <c r="E5" s="170" t="s">
        <v>79</v>
      </c>
      <c r="F5" s="171" t="s">
        <v>80</v>
      </c>
    </row>
    <row r="6" spans="1:6" x14ac:dyDescent="0.35">
      <c r="A6" s="689" t="s">
        <v>81</v>
      </c>
      <c r="B6" s="172" t="s">
        <v>82</v>
      </c>
      <c r="C6" s="173">
        <v>13.12</v>
      </c>
      <c r="D6" s="174" t="s">
        <v>83</v>
      </c>
      <c r="E6" s="174"/>
      <c r="F6" s="175" t="s">
        <v>83</v>
      </c>
    </row>
    <row r="7" spans="1:6" x14ac:dyDescent="0.35">
      <c r="A7" s="707"/>
      <c r="B7" s="176" t="s">
        <v>84</v>
      </c>
      <c r="C7" s="177" t="s">
        <v>83</v>
      </c>
      <c r="D7" s="178">
        <v>12.36</v>
      </c>
      <c r="E7" s="178"/>
      <c r="F7" s="179" t="s">
        <v>83</v>
      </c>
    </row>
    <row r="8" spans="1:6" ht="15" thickBot="1" x14ac:dyDescent="0.4">
      <c r="A8" s="691"/>
      <c r="B8" s="180" t="s">
        <v>85</v>
      </c>
      <c r="C8" s="181" t="s">
        <v>83</v>
      </c>
      <c r="D8" s="182" t="s">
        <v>83</v>
      </c>
      <c r="E8" s="183"/>
      <c r="F8" s="184" t="s">
        <v>83</v>
      </c>
    </row>
    <row r="9" spans="1:6" ht="15" thickBot="1" x14ac:dyDescent="0.4">
      <c r="A9" s="185" t="s">
        <v>86</v>
      </c>
      <c r="B9" s="186" t="s">
        <v>87</v>
      </c>
      <c r="C9" s="187">
        <v>7.65</v>
      </c>
      <c r="D9" s="188">
        <v>7.65</v>
      </c>
      <c r="E9" s="188"/>
      <c r="F9" s="189">
        <v>7.65</v>
      </c>
    </row>
    <row r="10" spans="1:6" x14ac:dyDescent="0.35">
      <c r="A10" s="689" t="s">
        <v>88</v>
      </c>
      <c r="B10" s="172" t="s">
        <v>89</v>
      </c>
      <c r="C10" s="190">
        <v>4931</v>
      </c>
      <c r="D10" s="191">
        <v>4931</v>
      </c>
      <c r="E10" s="191"/>
      <c r="F10" s="192" t="s">
        <v>83</v>
      </c>
    </row>
    <row r="11" spans="1:6" x14ac:dyDescent="0.35">
      <c r="A11" s="707"/>
      <c r="B11" s="176" t="s">
        <v>90</v>
      </c>
      <c r="C11" s="193" t="s">
        <v>83</v>
      </c>
      <c r="D11" s="194" t="s">
        <v>83</v>
      </c>
      <c r="E11" s="195"/>
      <c r="F11" s="196" t="s">
        <v>83</v>
      </c>
    </row>
    <row r="12" spans="1:6" x14ac:dyDescent="0.35">
      <c r="A12" s="707"/>
      <c r="B12" s="176" t="s">
        <v>91</v>
      </c>
      <c r="C12" s="193" t="s">
        <v>83</v>
      </c>
      <c r="D12" s="194" t="s">
        <v>83</v>
      </c>
      <c r="E12" s="197"/>
      <c r="F12" s="198">
        <v>383</v>
      </c>
    </row>
    <row r="13" spans="1:6" ht="15" thickBot="1" x14ac:dyDescent="0.4">
      <c r="A13" s="707"/>
      <c r="B13" s="180" t="s">
        <v>92</v>
      </c>
      <c r="C13" s="199" t="s">
        <v>83</v>
      </c>
      <c r="D13" s="200" t="s">
        <v>83</v>
      </c>
      <c r="E13" s="201"/>
      <c r="F13" s="202"/>
    </row>
    <row r="14" spans="1:6" x14ac:dyDescent="0.35">
      <c r="A14" s="689" t="s">
        <v>93</v>
      </c>
      <c r="B14" s="172"/>
      <c r="C14" s="203"/>
      <c r="D14" s="204"/>
      <c r="E14" s="204"/>
      <c r="F14" s="175" t="s">
        <v>83</v>
      </c>
    </row>
    <row r="15" spans="1:6" x14ac:dyDescent="0.35">
      <c r="A15" s="690"/>
      <c r="B15" s="205"/>
      <c r="C15" s="206"/>
      <c r="D15" s="207"/>
      <c r="E15" s="208"/>
      <c r="F15" s="209" t="s">
        <v>83</v>
      </c>
    </row>
    <row r="16" spans="1:6" x14ac:dyDescent="0.35">
      <c r="A16" s="690"/>
      <c r="B16" s="210"/>
      <c r="C16" s="211"/>
      <c r="D16" s="212"/>
      <c r="E16" s="212"/>
      <c r="F16" s="209"/>
    </row>
    <row r="17" spans="1:6" ht="15" thickBot="1" x14ac:dyDescent="0.4">
      <c r="A17" s="691"/>
      <c r="B17" s="180" t="s">
        <v>94</v>
      </c>
      <c r="C17" s="181"/>
      <c r="D17" s="213"/>
      <c r="E17" s="213"/>
      <c r="F17" s="214">
        <v>6503</v>
      </c>
    </row>
    <row r="18" spans="1:6" x14ac:dyDescent="0.35">
      <c r="A18" s="692" t="s">
        <v>95</v>
      </c>
      <c r="B18" s="693"/>
      <c r="C18" s="215">
        <v>0.2077</v>
      </c>
      <c r="D18" s="216">
        <v>0.2001</v>
      </c>
      <c r="E18" s="216"/>
      <c r="F18" s="217">
        <v>7.6499999999999999E-2</v>
      </c>
    </row>
    <row r="19" spans="1:6" x14ac:dyDescent="0.35">
      <c r="A19" s="218"/>
      <c r="B19" s="219"/>
      <c r="C19" s="219"/>
      <c r="D19" s="219"/>
      <c r="E19" s="219"/>
      <c r="F19" s="220"/>
    </row>
    <row r="20" spans="1:6" x14ac:dyDescent="0.35">
      <c r="A20" s="218"/>
      <c r="B20" s="221" t="s">
        <v>96</v>
      </c>
      <c r="C20" s="219"/>
      <c r="D20" s="219"/>
      <c r="E20" s="219"/>
      <c r="F20" s="220"/>
    </row>
    <row r="21" spans="1:6" x14ac:dyDescent="0.35">
      <c r="A21" s="218"/>
      <c r="B21" s="222" t="s">
        <v>97</v>
      </c>
      <c r="C21" s="219"/>
      <c r="D21" s="219"/>
      <c r="E21" s="219"/>
      <c r="F21" s="220"/>
    </row>
    <row r="22" spans="1:6" x14ac:dyDescent="0.35">
      <c r="A22" s="218"/>
      <c r="B22" s="222"/>
      <c r="C22" s="219"/>
      <c r="D22" s="219"/>
      <c r="E22" s="219"/>
      <c r="F22" s="220"/>
    </row>
    <row r="23" spans="1:6" ht="15" thickBot="1" x14ac:dyDescent="0.4">
      <c r="A23" s="223"/>
      <c r="B23" s="224"/>
      <c r="C23" s="224"/>
      <c r="D23" s="224"/>
      <c r="E23" s="224"/>
      <c r="F23" s="225"/>
    </row>
    <row r="24" spans="1:6" ht="15" thickTop="1" x14ac:dyDescent="0.35"/>
  </sheetData>
  <mergeCells count="7">
    <mergeCell ref="A14:A17"/>
    <mergeCell ref="A18:B18"/>
    <mergeCell ref="A2:F3"/>
    <mergeCell ref="A4:B5"/>
    <mergeCell ref="C4:F4"/>
    <mergeCell ref="A6:A8"/>
    <mergeCell ref="A10:A13"/>
  </mergeCells>
  <printOptions horizontalCentered="1"/>
  <pageMargins left="0.24" right="0.17" top="0.9" bottom="0.75" header="0.3" footer="0.3"/>
  <pageSetup scale="1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9"/>
  <sheetViews>
    <sheetView workbookViewId="0">
      <selection activeCell="F18" sqref="F18"/>
    </sheetView>
  </sheetViews>
  <sheetFormatPr defaultColWidth="8.81640625" defaultRowHeight="14.5" x14ac:dyDescent="0.35"/>
  <cols>
    <col min="1" max="1" width="19.81640625" style="134" customWidth="1"/>
    <col min="2" max="2" width="16.453125" style="134" customWidth="1"/>
    <col min="3" max="3" width="16.81640625" style="134" customWidth="1"/>
    <col min="4" max="16384" width="8.81640625" style="134"/>
  </cols>
  <sheetData>
    <row r="1" spans="1:8" x14ac:dyDescent="0.35">
      <c r="A1" s="227" t="s">
        <v>105</v>
      </c>
    </row>
    <row r="2" spans="1:8" x14ac:dyDescent="0.35">
      <c r="A2" s="228"/>
    </row>
    <row r="3" spans="1:8" ht="46.5" customHeight="1" x14ac:dyDescent="0.35">
      <c r="A3" s="708" t="s">
        <v>106</v>
      </c>
      <c r="B3" s="708"/>
      <c r="C3" s="708"/>
      <c r="D3" s="708"/>
      <c r="E3" s="708"/>
      <c r="F3" s="708"/>
      <c r="G3" s="708"/>
      <c r="H3" s="708"/>
    </row>
    <row r="4" spans="1:8" x14ac:dyDescent="0.35">
      <c r="A4" s="229"/>
    </row>
    <row r="5" spans="1:8" ht="29.25" customHeight="1" x14ac:dyDescent="0.35">
      <c r="A5" s="708" t="s">
        <v>107</v>
      </c>
      <c r="B5" s="708"/>
      <c r="C5" s="708"/>
      <c r="D5" s="708"/>
      <c r="E5" s="708"/>
      <c r="F5" s="708"/>
      <c r="G5" s="708"/>
      <c r="H5" s="708"/>
    </row>
    <row r="6" spans="1:8" ht="15" thickBot="1" x14ac:dyDescent="0.4">
      <c r="A6" s="230"/>
    </row>
    <row r="7" spans="1:8" ht="16" thickTop="1" thickBot="1" x14ac:dyDescent="0.4">
      <c r="A7" s="231"/>
      <c r="B7" s="232" t="s">
        <v>108</v>
      </c>
      <c r="C7" s="232" t="s">
        <v>109</v>
      </c>
    </row>
    <row r="8" spans="1:8" ht="15.5" thickTop="1" thickBot="1" x14ac:dyDescent="0.4">
      <c r="A8" s="233"/>
      <c r="B8" s="234"/>
      <c r="C8" s="234"/>
    </row>
    <row r="9" spans="1:8" ht="15.5" thickTop="1" thickBot="1" x14ac:dyDescent="0.4">
      <c r="A9" s="235" t="s">
        <v>110</v>
      </c>
      <c r="B9" s="236">
        <v>8</v>
      </c>
      <c r="C9" s="236">
        <v>8</v>
      </c>
    </row>
    <row r="10" spans="1:8" ht="15.5" thickTop="1" thickBot="1" x14ac:dyDescent="0.4">
      <c r="A10" s="235" t="s">
        <v>111</v>
      </c>
      <c r="B10" s="237">
        <v>10.45</v>
      </c>
      <c r="C10" s="237">
        <v>10.45</v>
      </c>
    </row>
    <row r="11" spans="1:8" ht="15.5" thickTop="1" thickBot="1" x14ac:dyDescent="0.4">
      <c r="A11" s="235" t="s">
        <v>112</v>
      </c>
      <c r="B11" s="237">
        <v>17.899999999999999</v>
      </c>
      <c r="C11" s="237">
        <v>20.3</v>
      </c>
    </row>
    <row r="12" spans="1:8" ht="20.25" customHeight="1" thickTop="1" thickBot="1" x14ac:dyDescent="0.4">
      <c r="A12" s="235" t="s">
        <v>113</v>
      </c>
      <c r="B12" s="237">
        <v>63.9</v>
      </c>
      <c r="C12" s="237">
        <v>75.599999999999994</v>
      </c>
    </row>
    <row r="13" spans="1:8" ht="5.25" customHeight="1" thickTop="1" thickBot="1" x14ac:dyDescent="0.4">
      <c r="A13" s="233"/>
      <c r="B13" s="234"/>
      <c r="C13" s="234"/>
    </row>
    <row r="14" spans="1:8" ht="16" thickTop="1" thickBot="1" x14ac:dyDescent="0.4">
      <c r="A14" s="238" t="s">
        <v>114</v>
      </c>
      <c r="B14" s="239">
        <v>100.25</v>
      </c>
      <c r="C14" s="239">
        <v>114.35</v>
      </c>
    </row>
    <row r="15" spans="1:8" ht="15" thickTop="1" x14ac:dyDescent="0.35"/>
    <row r="17" spans="1:8" x14ac:dyDescent="0.35">
      <c r="A17" s="227" t="s">
        <v>115</v>
      </c>
    </row>
    <row r="18" spans="1:8" x14ac:dyDescent="0.35">
      <c r="A18" s="227"/>
    </row>
    <row r="19" spans="1:8" x14ac:dyDescent="0.35">
      <c r="A19" s="708" t="s">
        <v>116</v>
      </c>
      <c r="B19" s="708"/>
      <c r="C19" s="708"/>
      <c r="D19" s="708"/>
      <c r="E19" s="708"/>
      <c r="F19" s="708"/>
      <c r="G19" s="708"/>
      <c r="H19" s="708"/>
    </row>
    <row r="20" spans="1:8" x14ac:dyDescent="0.35">
      <c r="A20" s="240"/>
    </row>
    <row r="21" spans="1:8" ht="30.75" customHeight="1" x14ac:dyDescent="0.35">
      <c r="A21" s="708" t="s">
        <v>117</v>
      </c>
      <c r="B21" s="708"/>
      <c r="C21" s="708"/>
      <c r="D21" s="708"/>
      <c r="E21" s="708"/>
      <c r="F21" s="708"/>
      <c r="G21" s="708"/>
      <c r="H21" s="708"/>
    </row>
    <row r="22" spans="1:8" x14ac:dyDescent="0.35">
      <c r="A22" s="240"/>
    </row>
    <row r="23" spans="1:8" x14ac:dyDescent="0.35">
      <c r="A23" s="241" t="s">
        <v>118</v>
      </c>
      <c r="B23" s="240" t="s">
        <v>119</v>
      </c>
    </row>
    <row r="24" spans="1:8" x14ac:dyDescent="0.35">
      <c r="B24" s="240" t="s">
        <v>120</v>
      </c>
    </row>
    <row r="25" spans="1:8" x14ac:dyDescent="0.35">
      <c r="A25" s="240"/>
    </row>
    <row r="26" spans="1:8" x14ac:dyDescent="0.35">
      <c r="A26" s="241" t="s">
        <v>121</v>
      </c>
      <c r="B26" s="240" t="s">
        <v>122</v>
      </c>
    </row>
    <row r="27" spans="1:8" x14ac:dyDescent="0.35">
      <c r="B27" s="240" t="s">
        <v>123</v>
      </c>
    </row>
    <row r="28" spans="1:8" x14ac:dyDescent="0.35">
      <c r="A28" s="240"/>
    </row>
    <row r="29" spans="1:8" x14ac:dyDescent="0.35">
      <c r="A29" s="241" t="s">
        <v>124</v>
      </c>
      <c r="B29" s="240" t="s">
        <v>125</v>
      </c>
    </row>
    <row r="30" spans="1:8" x14ac:dyDescent="0.35">
      <c r="B30" s="242" t="s">
        <v>126</v>
      </c>
    </row>
    <row r="31" spans="1:8" x14ac:dyDescent="0.35">
      <c r="A31" s="128"/>
      <c r="B31" s="240" t="s">
        <v>127</v>
      </c>
    </row>
    <row r="32" spans="1:8" x14ac:dyDescent="0.35">
      <c r="A32" s="240"/>
    </row>
    <row r="33" spans="1:8" x14ac:dyDescent="0.35">
      <c r="A33" s="227" t="s">
        <v>128</v>
      </c>
    </row>
    <row r="34" spans="1:8" x14ac:dyDescent="0.35">
      <c r="A34" s="243"/>
    </row>
    <row r="35" spans="1:8" ht="43.5" customHeight="1" x14ac:dyDescent="0.35">
      <c r="A35" s="710" t="s">
        <v>129</v>
      </c>
      <c r="B35" s="710"/>
      <c r="C35" s="710"/>
      <c r="D35" s="710"/>
      <c r="E35" s="710"/>
      <c r="F35" s="710"/>
      <c r="G35" s="710"/>
      <c r="H35" s="710"/>
    </row>
    <row r="36" spans="1:8" x14ac:dyDescent="0.35">
      <c r="A36" s="244" t="s">
        <v>130</v>
      </c>
      <c r="B36" s="240" t="s">
        <v>131</v>
      </c>
    </row>
    <row r="37" spans="1:8" x14ac:dyDescent="0.35">
      <c r="A37" s="244"/>
      <c r="B37" s="240" t="s">
        <v>119</v>
      </c>
    </row>
    <row r="38" spans="1:8" x14ac:dyDescent="0.35">
      <c r="A38" s="244"/>
      <c r="B38" s="242" t="s">
        <v>132</v>
      </c>
    </row>
    <row r="39" spans="1:8" x14ac:dyDescent="0.35">
      <c r="A39" s="244"/>
    </row>
    <row r="40" spans="1:8" x14ac:dyDescent="0.35">
      <c r="A40" s="244" t="s">
        <v>130</v>
      </c>
      <c r="B40" s="240" t="s">
        <v>133</v>
      </c>
      <c r="C40" s="240" t="s">
        <v>134</v>
      </c>
    </row>
    <row r="41" spans="1:8" x14ac:dyDescent="0.35">
      <c r="A41" s="244"/>
      <c r="B41" s="240" t="s">
        <v>135</v>
      </c>
    </row>
    <row r="42" spans="1:8" x14ac:dyDescent="0.35">
      <c r="A42" s="244"/>
    </row>
    <row r="43" spans="1:8" ht="30.75" customHeight="1" x14ac:dyDescent="0.35">
      <c r="A43" s="245" t="s">
        <v>130</v>
      </c>
      <c r="B43" s="708" t="s">
        <v>136</v>
      </c>
      <c r="C43" s="708"/>
      <c r="D43" s="708"/>
      <c r="E43" s="708"/>
      <c r="F43" s="708"/>
      <c r="G43" s="708"/>
      <c r="H43" s="708"/>
    </row>
    <row r="44" spans="1:8" x14ac:dyDescent="0.35">
      <c r="A44" s="246"/>
    </row>
    <row r="45" spans="1:8" x14ac:dyDescent="0.35">
      <c r="A45" s="247" t="s">
        <v>137</v>
      </c>
    </row>
    <row r="46" spans="1:8" x14ac:dyDescent="0.35">
      <c r="A46" s="228"/>
    </row>
    <row r="47" spans="1:8" ht="66" customHeight="1" x14ac:dyDescent="0.35">
      <c r="A47" s="708" t="s">
        <v>138</v>
      </c>
      <c r="B47" s="708"/>
      <c r="C47" s="708"/>
      <c r="D47" s="708"/>
      <c r="E47" s="708"/>
      <c r="F47" s="708"/>
      <c r="G47" s="708"/>
      <c r="H47" s="708"/>
    </row>
    <row r="48" spans="1:8" x14ac:dyDescent="0.35">
      <c r="A48" s="248"/>
    </row>
    <row r="49" spans="1:8" x14ac:dyDescent="0.35">
      <c r="A49" s="247" t="s">
        <v>139</v>
      </c>
    </row>
    <row r="50" spans="1:8" x14ac:dyDescent="0.35">
      <c r="A50" s="228"/>
    </row>
    <row r="51" spans="1:8" ht="66.75" customHeight="1" x14ac:dyDescent="0.35">
      <c r="A51" s="709" t="s">
        <v>140</v>
      </c>
      <c r="B51" s="709"/>
      <c r="C51" s="709"/>
      <c r="D51" s="709"/>
      <c r="E51" s="709"/>
      <c r="F51" s="709"/>
      <c r="G51" s="709"/>
      <c r="H51" s="709"/>
    </row>
    <row r="53" spans="1:8" x14ac:dyDescent="0.35">
      <c r="A53" s="248"/>
    </row>
    <row r="54" spans="1:8" x14ac:dyDescent="0.35">
      <c r="A54" s="247" t="s">
        <v>141</v>
      </c>
    </row>
    <row r="55" spans="1:8" ht="36" customHeight="1" x14ac:dyDescent="0.35">
      <c r="A55" s="709" t="s">
        <v>142</v>
      </c>
      <c r="B55" s="709"/>
      <c r="C55" s="709"/>
      <c r="D55" s="709"/>
      <c r="E55" s="709"/>
      <c r="F55" s="709"/>
      <c r="G55" s="709"/>
      <c r="H55" s="709"/>
    </row>
    <row r="56" spans="1:8" x14ac:dyDescent="0.35">
      <c r="A56" s="248"/>
    </row>
    <row r="57" spans="1:8" x14ac:dyDescent="0.35">
      <c r="A57" s="247" t="s">
        <v>143</v>
      </c>
    </row>
    <row r="58" spans="1:8" ht="39.75" customHeight="1" x14ac:dyDescent="0.35">
      <c r="A58" s="709" t="s">
        <v>144</v>
      </c>
      <c r="B58" s="709"/>
      <c r="C58" s="709"/>
      <c r="D58" s="709"/>
      <c r="E58" s="709"/>
      <c r="F58" s="709"/>
      <c r="G58" s="709"/>
      <c r="H58" s="709"/>
    </row>
    <row r="59" spans="1:8" x14ac:dyDescent="0.35">
      <c r="A59" s="248"/>
    </row>
  </sheetData>
  <mergeCells count="10">
    <mergeCell ref="A47:H47"/>
    <mergeCell ref="A51:H51"/>
    <mergeCell ref="A55:H55"/>
    <mergeCell ref="A58:H58"/>
    <mergeCell ref="A3:H3"/>
    <mergeCell ref="A5:H5"/>
    <mergeCell ref="A19:H19"/>
    <mergeCell ref="A21:H21"/>
    <mergeCell ref="A35:H35"/>
    <mergeCell ref="B43:H43"/>
  </mergeCells>
  <pageMargins left="0.25" right="0.2"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Bdgt Yr 1</vt:lpstr>
      <vt:lpstr>Bdgt Yr 2</vt:lpstr>
      <vt:lpstr>Bdgt Yr 3</vt:lpstr>
      <vt:lpstr>Bdgt Yr 4</vt:lpstr>
      <vt:lpstr>Bdgt Yr 5</vt:lpstr>
      <vt:lpstr>Cumulative Totals</vt:lpstr>
      <vt:lpstr>Benefit Chart FY14</vt:lpstr>
      <vt:lpstr>Benefit Chart Fy12</vt:lpstr>
      <vt:lpstr>Meals Lodging</vt:lpstr>
      <vt:lpstr>Mileage</vt:lpstr>
      <vt:lpstr>Transportation Exp.</vt:lpstr>
      <vt:lpstr>Other Trans. Exps</vt:lpstr>
      <vt:lpstr>Sheet1</vt:lpstr>
      <vt:lpstr>Sheet2</vt:lpstr>
      <vt:lpstr>'Bdgt Yr 1'!Print_Area</vt:lpstr>
    </vt:vector>
  </TitlesOfParts>
  <Company>WCU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WCUUser</cp:lastModifiedBy>
  <cp:lastPrinted>2013-08-19T17:32:34Z</cp:lastPrinted>
  <dcterms:created xsi:type="dcterms:W3CDTF">2011-03-04T15:15:29Z</dcterms:created>
  <dcterms:modified xsi:type="dcterms:W3CDTF">2014-01-07T21:59:28Z</dcterms:modified>
</cp:coreProperties>
</file>